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1"/>
  </bookViews>
  <sheets>
    <sheet name="ДОО" sheetId="1" r:id="rId1"/>
    <sheet name="СОШ" sheetId="2" r:id="rId2"/>
  </sheets>
  <definedNames>
    <definedName name="_xlnm._FilterDatabase" localSheetId="0" hidden="1">'ДОО'!$A$9:$DB$19</definedName>
    <definedName name="_xlnm._FilterDatabase" localSheetId="1" hidden="1">'СОШ'!$A$9:$DL$10</definedName>
  </definedNames>
  <calcPr fullCalcOnLoad="1"/>
</workbook>
</file>

<file path=xl/sharedStrings.xml><?xml version="1.0" encoding="utf-8"?>
<sst xmlns="http://schemas.openxmlformats.org/spreadsheetml/2006/main" count="535" uniqueCount="273">
  <si>
    <t>Информация о деятельности дошкольных образовательных организациях</t>
  </si>
  <si>
    <t>№ п/п</t>
  </si>
  <si>
    <t>Наименование муниципалитета</t>
  </si>
  <si>
    <t>Наименование ОО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</si>
  <si>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</si>
  <si>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</si>
  <si>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3. Доброжелательность, вежливость, компетентность работников образовательной организации                       (от 0 до 20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</si>
  <si>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</si>
  <si>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ОБЩЕЕ КОЛ-ВО БАЛЛОВ ПО НОК ОД</t>
  </si>
  <si>
    <t>1.1. Полнота и актуальность информации об организации и её деятельности, размещенной на официалном сайте организации в сети «Интернет», в том числе на официальном сайте www.bus.gov.ru  (от 0 до 10 баллов)</t>
  </si>
  <si>
    <t>1.2. Наличие на официальном сайте организаци в сети Интернет сведений о педагогических работниках организации                 (от 0 до 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</si>
  <si>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(от 0 до 10 баллов)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</si>
  <si>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</si>
  <si>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Кол-во баллов по критерию 1</t>
  </si>
  <si>
    <t>2.1. Материально-техническое и информационное обеспечение организации (от 0 до 10 баллов)</t>
  </si>
  <si>
    <t>2.2. Наличие необходимых условий для охраны и укрепления здоровья, организации питания обучающихся                                      (от 0 до 10 баллов)</t>
  </si>
  <si>
    <t>2.3. Наличие условий для индивидуальной работы с обучающимися         (от 0 до 10 баллов)</t>
  </si>
  <si>
    <t>2.4. Наличие дополнительных образовательных программ                (от 0 до 10 баллов)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</si>
  <si>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(от 0 до 10 баллов)</t>
  </si>
  <si>
    <t>2.6. Наличие возможности оказания психолого-педагогической, медицинской, и  социальной помощи обучающимся (от 0 до 10 баллов)</t>
  </si>
  <si>
    <t>2.7. Наличие условий организации обучения и воспитания обучающихся с ограниченными возможностями здоровья и инвалидов                               (от 0 до 10 баллов)</t>
  </si>
  <si>
    <t>Кол-во баллов по критерию 2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</si>
  <si>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</si>
  <si>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3.2. Доля получателей образовательных услуг, удовлетворенных компетентностью работников образовательной организации    (от 0 до 100%)</t>
  </si>
  <si>
    <t>Кол-во баллов по критерию 3</t>
  </si>
  <si>
    <t>4.1. Доля получателей образовательных услуг, удовлетворенных материально-техническим обеспечением организации (от 0 до 100%)</t>
  </si>
  <si>
    <t>4.2. Доля получателей образовательных услуг, удовлетворенных качеством предоставляемых образовательных услуг (от 0 до 100%)</t>
  </si>
  <si>
    <t>4.3. Доля получателей образовательных услуг, которые готовы рекомендовать организацию родственникам и знакомым (от 0 до 100%)</t>
  </si>
  <si>
    <t>Кол-во баллов по критерию 4</t>
  </si>
  <si>
    <t>полнота информации на официальном сайте</t>
  </si>
  <si>
    <t xml:space="preserve"> актуальность информации на официальном сайте (наличие отчетов не позднее 2014-2015 гг.)</t>
  </si>
  <si>
    <t>полнота информации на  сайте www.bus.gov.ru</t>
  </si>
  <si>
    <t>Кол-во                                        баллов по показателю 1.1.</t>
  </si>
  <si>
    <t>Ф.И.О. руководителя</t>
  </si>
  <si>
    <t>должность руководителя</t>
  </si>
  <si>
    <t>контактные телефоны руководителя</t>
  </si>
  <si>
    <t>адрес электрон ной почты руководителя</t>
  </si>
  <si>
    <t>Ф.И.О. педагогических работников</t>
  </si>
  <si>
    <t>должность педагогических работников</t>
  </si>
  <si>
    <t>наименова ние направле ния подготовки и (или) специальности</t>
  </si>
  <si>
    <t>данные о повышении квалифика ции и (или) профессиональной переподготовке</t>
  </si>
  <si>
    <t>общий стаж работы</t>
  </si>
  <si>
    <t>стаж работы по специальности</t>
  </si>
  <si>
    <t>Кол-во                                        баллов по показателю 1.2.</t>
  </si>
  <si>
    <t>по телефону</t>
  </si>
  <si>
    <t>по электронной почте</t>
  </si>
  <si>
    <t xml:space="preserve">с помощью электронных сервисов </t>
  </si>
  <si>
    <t>Кол-во                                        баллов по показателю 1.3.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</si>
  <si>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</si>
  <si>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Кол-во                                        баллов по показателю 1.4.</t>
  </si>
  <si>
    <t>Внешние условия:</t>
  </si>
  <si>
    <t>Внутренние условия:</t>
  </si>
  <si>
    <t>% информационной открытости по результатам  мониторинга сайтов</t>
  </si>
  <si>
    <t xml:space="preserve">кол-во баллов по НОК ОД                                     от 0% до 15% = 1 балл          от 15% до 30% = 2 балла от 30% до 45% = 3 балла от 45% до 60% = 4 балла от 60% до 75% = 5 баллов  от 75% до 90% = 6 баллов  выше 90% = 7 баллов  </t>
  </si>
  <si>
    <t>адрес электронной почты руководителя</t>
  </si>
  <si>
    <t>Ф.И.О. заместителя(ей)</t>
  </si>
  <si>
    <t>контактные телефоны заместителя(ей)</t>
  </si>
  <si>
    <t>Ф.И.О.</t>
  </si>
  <si>
    <t>преподаваемые дисциплины</t>
  </si>
  <si>
    <t xml:space="preserve">наличие физкультурного /музыкально го зала </t>
  </si>
  <si>
    <t>наличие прогулочных площадок</t>
  </si>
  <si>
    <t xml:space="preserve">наличие бассейна </t>
  </si>
  <si>
    <t>наличие музейной комнаты/уголка</t>
  </si>
  <si>
    <t xml:space="preserve">наличие зимнего сада/ экологической комнаты (уголка) </t>
  </si>
  <si>
    <t>наличие спортив ной площадки</t>
  </si>
  <si>
    <t>Кол-во                                        баллов по показателю 2.1.</t>
  </si>
  <si>
    <t>освещение террито рии организа ции в темное время суток</t>
  </si>
  <si>
    <t>отсутствие ям, канав, заброшенных строений</t>
  </si>
  <si>
    <t>исправность оборудова ния, размещен ного на территории</t>
  </si>
  <si>
    <t>наличие оборудованного входа</t>
  </si>
  <si>
    <t>наличие пункта охраны (в т.ч. вахта)</t>
  </si>
  <si>
    <t xml:space="preserve">наличие в группах ростовой мебели </t>
  </si>
  <si>
    <t xml:space="preserve">возмож ность проветривания помещения </t>
  </si>
  <si>
    <t>поддержание комфортной температуры воздуха</t>
  </si>
  <si>
    <t xml:space="preserve">наличие источни ков питьевой воды (любых) </t>
  </si>
  <si>
    <t xml:space="preserve">наличие уголка/ стенда по пропаганде здорово го образа жизни/о правильном  питании </t>
  </si>
  <si>
    <t>Кол-во                                        баллов по показателю 2.2.</t>
  </si>
  <si>
    <t xml:space="preserve">наличие образователь ных программ и курсов по выбору воспитанников/их законных представи телей </t>
  </si>
  <si>
    <t>наличие программы коррекционной работы</t>
  </si>
  <si>
    <t xml:space="preserve">наличие программы работы с одаренными воспитанниками </t>
  </si>
  <si>
    <t xml:space="preserve">наличие индивидуального учебного плана </t>
  </si>
  <si>
    <t>наличие графиков индивидуальных занятий</t>
  </si>
  <si>
    <t>Кол-во                                        баллов по показателю 2.3.</t>
  </si>
  <si>
    <t xml:space="preserve">наличие лицензии на реализацию дополнительных образовательных программ  </t>
  </si>
  <si>
    <t xml:space="preserve">за реализацию  каждой программы дополнитель ного образования </t>
  </si>
  <si>
    <t>Кол-во                                        баллов по показателю 2.4.</t>
  </si>
  <si>
    <t xml:space="preserve">наличие оборудованных помещений для кружковых занятий </t>
  </si>
  <si>
    <t xml:space="preserve">расписа ние кружков и секций </t>
  </si>
  <si>
    <t xml:space="preserve">наличие выставок работ воспитанни ков </t>
  </si>
  <si>
    <t xml:space="preserve">наличие стендов (уголков) о достиже ниях воспитан ников </t>
  </si>
  <si>
    <t xml:space="preserve">наличие программы патриотического воспитания </t>
  </si>
  <si>
    <t>Кол-во                                        баллов по показателю 2.5.</t>
  </si>
  <si>
    <t>наличие социального педагога</t>
  </si>
  <si>
    <t>наличие педагога-психолога или договора об оказании психологической помощи</t>
  </si>
  <si>
    <t>наличие договора на медицинское обслуживание</t>
  </si>
  <si>
    <t>Кол-во                                        баллов по показателю 2.6.</t>
  </si>
  <si>
    <t xml:space="preserve">наличие специального парковочного места </t>
  </si>
  <si>
    <t xml:space="preserve">наличие пандуса </t>
  </si>
  <si>
    <t xml:space="preserve">наличие специальных средств </t>
  </si>
  <si>
    <t>Кол-во                                        баллов по показателю 2.7.</t>
  </si>
  <si>
    <t>приветливо здороваются/ прощаются с родителями/детьми</t>
  </si>
  <si>
    <t>к родителям обращаются на «Вы»</t>
  </si>
  <si>
    <t>умеют вести уважитель ное, бесконфликтное общение</t>
  </si>
  <si>
    <t>соблюдают тактичность, толерантность по отношению к представите лям другого возраста, пола, расы, национальности, языка и т.д.</t>
  </si>
  <si>
    <t>Кол-во                                        процентов по показате лю 3.1.</t>
  </si>
  <si>
    <t>Кол-во баллов по показателю 3.1.</t>
  </si>
  <si>
    <t>Кол-во                                        процентов по показате лю 3.2.</t>
  </si>
  <si>
    <t>Кол-во баллов по показателю 3.2.</t>
  </si>
  <si>
    <t xml:space="preserve">общим состоянием и оформлением групп </t>
  </si>
  <si>
    <t>оснащением игровой зоны</t>
  </si>
  <si>
    <t>удобством и состоя нием детской мебели в группах</t>
  </si>
  <si>
    <t xml:space="preserve">состоянием помещений </t>
  </si>
  <si>
    <t>медицинским обслужива нием</t>
  </si>
  <si>
    <t>состоянием спальных комнат</t>
  </si>
  <si>
    <t>качеством питания</t>
  </si>
  <si>
    <t>разнообразием учебно-познавате льной и художест венной литературы</t>
  </si>
  <si>
    <t>оснащением спортивного зала или помещения для занятий спортом</t>
  </si>
  <si>
    <t>благоустройством террито рии</t>
  </si>
  <si>
    <t>состоянием туалетов</t>
  </si>
  <si>
    <t>соблюде нием температурного режима</t>
  </si>
  <si>
    <t>качест вом уборки помеще ний</t>
  </si>
  <si>
    <t>освеще нием помеще ний</t>
  </si>
  <si>
    <t xml:space="preserve">уровнем безопас ности </t>
  </si>
  <si>
    <t>Кол-во                                        процентов по показате лю 4.1.</t>
  </si>
  <si>
    <t>Кол-во баллов по показателю 4.1.</t>
  </si>
  <si>
    <t>учебная деятель ность</t>
  </si>
  <si>
    <t>воспита тельная работа</t>
  </si>
  <si>
    <t>дополни тельное образова ние</t>
  </si>
  <si>
    <t>взаимодействие с родите лями</t>
  </si>
  <si>
    <t>Кол-во                                        процентов по показате лю 4.2.</t>
  </si>
  <si>
    <t>Кол-во баллов по показателю 4.2.</t>
  </si>
  <si>
    <t>Кол-во                                        процентов по показате лю 4.3.</t>
  </si>
  <si>
    <t>Кол-во баллов по показателю 4.3.</t>
  </si>
  <si>
    <t>1-да/                       0-нет</t>
  </si>
  <si>
    <t>0 баллов - нет</t>
  </si>
  <si>
    <t>1-да/          0-нет</t>
  </si>
  <si>
    <t>1-да/                0-нет</t>
  </si>
  <si>
    <t>1-да/         0-нет</t>
  </si>
  <si>
    <t>1-да/           0-нет</t>
  </si>
  <si>
    <t>1-да/       0-нет</t>
  </si>
  <si>
    <t>2-да/      0-нет</t>
  </si>
  <si>
    <t>4-да/           0-нет</t>
  </si>
  <si>
    <t xml:space="preserve">-наличие источников питьевой воды (любых) </t>
  </si>
  <si>
    <t>1 балл - частично</t>
  </si>
  <si>
    <t>2 балла - полная информация</t>
  </si>
  <si>
    <t>баллы</t>
  </si>
  <si>
    <t>1-да/            0-нет</t>
  </si>
  <si>
    <t>1-да/        0-нет</t>
  </si>
  <si>
    <t>2-да/           0-нет</t>
  </si>
  <si>
    <t>4-да/            0-нет</t>
  </si>
  <si>
    <t>4-да/               0-нет</t>
  </si>
  <si>
    <t>10-да/                0-нет</t>
  </si>
  <si>
    <t>1 балл</t>
  </si>
  <si>
    <t xml:space="preserve">1 балл </t>
  </si>
  <si>
    <t>2 балла</t>
  </si>
  <si>
    <t>1 -8 балл (но не более 8 баллов)</t>
  </si>
  <si>
    <t>3 балла</t>
  </si>
  <si>
    <t>4 балла</t>
  </si>
  <si>
    <t>%</t>
  </si>
  <si>
    <t xml:space="preserve"> баллы</t>
  </si>
  <si>
    <t>Михайловский район</t>
  </si>
  <si>
    <t>МКДОУ «Бастанский детский сад № 10»</t>
  </si>
  <si>
    <t>МКДОУ «Малиновоозёрский детский сад № 3»</t>
  </si>
  <si>
    <t>МКДОУ «Михайловский детский сад № 1»</t>
  </si>
  <si>
    <t>МКДОУ «Михайловский детский сад № 2»</t>
  </si>
  <si>
    <t>МКДОУ «Михайловский детский сад № 4»</t>
  </si>
  <si>
    <t>МКДОУ «Михайловский детский сад № 6»</t>
  </si>
  <si>
    <t>МКДОУ «Назаровский детский сад № 8»</t>
  </si>
  <si>
    <t>МКДОУ «Николаевский детский сад № 7»</t>
  </si>
  <si>
    <t>МКДОУ «Полуямский детский сад № 9»</t>
  </si>
  <si>
    <t>МКДОУ «Ракитовский детский сад № 11»</t>
  </si>
  <si>
    <t xml:space="preserve">Информация о деятельности общеобразовательных организаций </t>
  </si>
  <si>
    <t>Критерий 3. Доброжелательность, вежливость, компетентность работников образовательной организации (от 0 до 20 баллов)</t>
  </si>
  <si>
    <t>1.1. Полнота и актуальность информации об организации и её деятельности, размещенной на официалном сайте организации в сети «Интернет», в том числе на официальном сайте www.bus.gov.ru (10 баллов)</t>
  </si>
  <si>
    <t>1.2. Наличие на официальном сайте организаци в сети Интернет сведений о педагогических работниках организации (10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</si>
  <si>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(10 баллов)</t>
  </si>
  <si>
    <t>2.2. Наличие необходимых условий для охраны и укрепления здоровья, организации питания обучающихся (от 0 до 10 баллов)</t>
  </si>
  <si>
    <t>2.3. Наличие условий для индивидуальной работы с обучающимися (от 0 до 10 баллов)</t>
  </si>
  <si>
    <t>2.4. Наличие дополнительных образовательных программ    (от 0 до 10 баллов)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</si>
  <si>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                                            (от 0 до 10 баллов)</t>
  </si>
  <si>
    <t>2.6. Наличие возможности оказания психолого-педагогической, медицинской, и социальной помощи обучающимся            (от 0 до 10 баллов)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</si>
  <si>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</si>
  <si>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</si>
  <si>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актуальность информации (наличие отчетов не позднее 2014-2015 гг.)</t>
  </si>
  <si>
    <r>
      <rPr>
        <sz val="12"/>
        <color indexed="8"/>
        <rFont val="Times New Roman"/>
        <family val="1"/>
      </rPr>
      <t xml:space="preserve">полнота информации на  сайте </t>
    </r>
    <r>
      <rPr>
        <sz val="12"/>
        <color indexed="8"/>
        <rFont val="Calibri"/>
        <family val="2"/>
      </rPr>
      <t>www.bus.gov.ru</t>
    </r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</si>
  <si>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</si>
  <si>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</si>
  <si>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</si>
  <si>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 xml:space="preserve">Ф.И.О. заместителя(ей) </t>
  </si>
  <si>
    <t>долж ность заместителя  (ей)</t>
  </si>
  <si>
    <t>контакт ные теле  фоны заместителя(ей)</t>
  </si>
  <si>
    <t>Ф.И.О. препода вателей</t>
  </si>
  <si>
    <t>преподаваемые дисцип лины</t>
  </si>
  <si>
    <t>стаж работы по специа льности</t>
  </si>
  <si>
    <t>с помощью электронных сервисов</t>
  </si>
  <si>
    <t>% информационной открытости по показателям мониторинга сайтов</t>
  </si>
  <si>
    <t xml:space="preserve">кол-во баллов по НОК ОД от 0% до 15% = 1 балл            от 15% до 30% = 2 балла от 30% до 44% = 3 балла от 45% до 60% = 4 балла от 60% до 75% = 5 баллов  от 75% до 90% = 6 баллов выше 90% = 7 баллов  </t>
  </si>
  <si>
    <t>должность заместителя(ей)</t>
  </si>
  <si>
    <t>наличие актового зала</t>
  </si>
  <si>
    <t xml:space="preserve">наличие физкультурного зала </t>
  </si>
  <si>
    <t>оснащение всех учебных кабинетов автоматизи рованным рабочим местом учителя</t>
  </si>
  <si>
    <t>наличие системы электрон ного докумен тооборота</t>
  </si>
  <si>
    <t>наличие локальной сети</t>
  </si>
  <si>
    <t>наличие читального зала библиотеки</t>
  </si>
  <si>
    <t>наличие в библиотеке медиатеки</t>
  </si>
  <si>
    <t xml:space="preserve">наличие в библиотеке средств сканирова ния </t>
  </si>
  <si>
    <t>наличие в библиотеке средств печати</t>
  </si>
  <si>
    <t>наличие в библиотеке сети Интернет</t>
  </si>
  <si>
    <t>наличие возможности пользоваться широкополосным Интерне   том</t>
  </si>
  <si>
    <t>освещение территории организа ции в темное время суток</t>
  </si>
  <si>
    <t>отсутст вие ям, канав, заброшенных строений</t>
  </si>
  <si>
    <t>наличие пункта охраны</t>
  </si>
  <si>
    <t>поддержа ние комфорт ной температу ры воздуха</t>
  </si>
  <si>
    <t>наличие источни ков питьевой воды</t>
  </si>
  <si>
    <t xml:space="preserve">наличие в кабинетах ростовой мебели </t>
  </si>
  <si>
    <t xml:space="preserve">наличие столовой с оборудо ванным местом для мытья рук </t>
  </si>
  <si>
    <t xml:space="preserve">организа ция горячего питания </t>
  </si>
  <si>
    <t>наличие медицинс кого  кабинета</t>
  </si>
  <si>
    <t xml:space="preserve">наличие урн на каждом этаже здания </t>
  </si>
  <si>
    <t xml:space="preserve">наличие мест для сидения на каждом этаже здания </t>
  </si>
  <si>
    <t xml:space="preserve">наличие уголка/ стенда по пропаганде здорового образа жизни/ о правильном  питании </t>
  </si>
  <si>
    <t>наличие «теплого» туалета</t>
  </si>
  <si>
    <t xml:space="preserve">наличие и работоспо собность дополни тельного оборудования в туалете </t>
  </si>
  <si>
    <t>наличие образовательных программ и курсов по выбору обучающихся</t>
  </si>
  <si>
    <t>наличие программы коррек ционной работы</t>
  </si>
  <si>
    <t>наличие программы работы с одаренными детьми</t>
  </si>
  <si>
    <t xml:space="preserve">наличие лицензии на реализа цию дополнительных образовательных программ  </t>
  </si>
  <si>
    <t xml:space="preserve">за реализа цию  каждой программы дополнительного образования </t>
  </si>
  <si>
    <t xml:space="preserve">наличие оборудо ванных помеще ний для кружковых занятий </t>
  </si>
  <si>
    <t xml:space="preserve">расписание кружков и секций </t>
  </si>
  <si>
    <t>наличие элективных курсов</t>
  </si>
  <si>
    <t>наличие выставок работ обучающихся</t>
  </si>
  <si>
    <t>наличие стендов (уголков) о достиже ниях обучающихся</t>
  </si>
  <si>
    <t xml:space="preserve">наличие программы патриоти   ческого воспита ния </t>
  </si>
  <si>
    <t>наличие договора на медицинс кое обслужива ние</t>
  </si>
  <si>
    <t xml:space="preserve">наличие специаль ного парковочного места </t>
  </si>
  <si>
    <t xml:space="preserve">наличие в гардеро бе специальнообору дованно го места для ребенка </t>
  </si>
  <si>
    <t xml:space="preserve">наличие графика обучения на дому </t>
  </si>
  <si>
    <t xml:space="preserve">наличие программы индивидуального сопровожде ния обучающих ся с ОВЗ и (или) детей  инвалидов </t>
  </si>
  <si>
    <t>приветливо здороваются/ прощаются с родителями /детьми</t>
  </si>
  <si>
    <t>соблюдают тактичность, толерант ность по отношению к представите лям другого возраста, пола, расы, национальности, языка и т.д.</t>
  </si>
  <si>
    <t>Кол-во                                        процентов по показателю 3.1.</t>
  </si>
  <si>
    <t>Кол-во                                        процентов по показателю 3.2.</t>
  </si>
  <si>
    <t>количест вом современ ной учебной техники</t>
  </si>
  <si>
    <t>доступно стью возможности распечатывания, сканирова ния текстов в библиотеке</t>
  </si>
  <si>
    <t xml:space="preserve">общим состоянием и оформлением классов </t>
  </si>
  <si>
    <t>удобством и состоянием школьной мебели в классах</t>
  </si>
  <si>
    <t xml:space="preserve">медицинским обслуживанием </t>
  </si>
  <si>
    <t>оснащением столовой</t>
  </si>
  <si>
    <t>качеством питания в школьной столовой</t>
  </si>
  <si>
    <t>оснащением спортив ного зала или помещения для занятий спортом</t>
  </si>
  <si>
    <t>благоустройством школьной территории</t>
  </si>
  <si>
    <t>состоянием школьных туалетов</t>
  </si>
  <si>
    <t>соблюдением температурного режима</t>
  </si>
  <si>
    <t>освещением классов</t>
  </si>
  <si>
    <t xml:space="preserve">уровнем безопасности </t>
  </si>
  <si>
    <t>Кол-во                                        процентов по показателю 4.1.</t>
  </si>
  <si>
    <t>учебная деятельность</t>
  </si>
  <si>
    <t>воспитательная работа</t>
  </si>
  <si>
    <t>дополнительное образование</t>
  </si>
  <si>
    <t>взаимодействие с родителя ми</t>
  </si>
  <si>
    <t>Кол-во                                        процентов по показателю 4.2.</t>
  </si>
  <si>
    <t>Кол-во                                        процентов по показателю 4.3.</t>
  </si>
  <si>
    <t>1-да/              0-нет</t>
  </si>
  <si>
    <t>1-да/     0-нет</t>
  </si>
  <si>
    <t>1-да/             0-нет</t>
  </si>
  <si>
    <t>2-да/              0-нет</t>
  </si>
  <si>
    <t>4-да/                  0-нет</t>
  </si>
  <si>
    <t>4-да/                     0-нет</t>
  </si>
  <si>
    <t>10-да/             0-нет</t>
  </si>
  <si>
    <t xml:space="preserve">0,5 балла </t>
  </si>
  <si>
    <t>1 балл (но не более 8 баллов)</t>
  </si>
  <si>
    <t>Михайловская СОШ № 1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</si>
</sst>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4"/>
      <name val="Times New Roman"/>
      <family val="1"/>
    </font>
    <font>
      <sz val="11"/>
      <name val="Calibri"/>
      <family val="2"/>
    </font>
    <font>
      <b/>
      <sz val="18"/>
      <color indexed="6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b/>
      <sz val="8"/>
      <name val="Times New Roman"/>
      <family val="1"/>
    </font>
    <font>
      <b/>
      <sz val="8"/>
      <name val="Calibri"/>
      <family val="2"/>
    </font>
    <font>
      <b/>
      <sz val="9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10"/>
      <name val="Calibri"/>
      <family val="2"/>
    </font>
  </fonts>
  <fills count="16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0" fillId="0" borderId="0" applyNumberFormat="0" applyFill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318">
    <xf numFmtId="164" fontId="0" fillId="0" borderId="0" xfId="0" applyAlignment="1">
      <alignment/>
    </xf>
    <xf numFmtId="164" fontId="2" fillId="0" borderId="0" xfId="0" applyFont="1" applyAlignment="1">
      <alignment horizontal="center" vertical="top"/>
    </xf>
    <xf numFmtId="164" fontId="2" fillId="0" borderId="0" xfId="0" applyFont="1" applyFill="1" applyAlignment="1">
      <alignment vertical="top" wrapText="1"/>
    </xf>
    <xf numFmtId="165" fontId="2" fillId="0" borderId="0" xfId="0" applyNumberFormat="1" applyFont="1" applyAlignment="1">
      <alignment horizontal="center" vertical="center" wrapText="1"/>
    </xf>
    <xf numFmtId="164" fontId="2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 horizontal="left" vertical="center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4" xfId="0" applyFont="1" applyFill="1" applyBorder="1" applyAlignment="1">
      <alignment horizontal="center" vertical="center" wrapText="1"/>
    </xf>
    <xf numFmtId="164" fontId="5" fillId="3" borderId="1" xfId="0" applyFont="1" applyFill="1" applyBorder="1" applyAlignment="1">
      <alignment horizontal="center" vertical="center"/>
    </xf>
    <xf numFmtId="164" fontId="5" fillId="4" borderId="5" xfId="0" applyFont="1" applyFill="1" applyBorder="1" applyAlignment="1">
      <alignment horizontal="center" vertical="center"/>
    </xf>
    <xf numFmtId="164" fontId="5" fillId="5" borderId="1" xfId="0" applyFont="1" applyFill="1" applyBorder="1" applyAlignment="1">
      <alignment horizontal="center" vertical="center" wrapText="1"/>
    </xf>
    <xf numFmtId="164" fontId="5" fillId="6" borderId="1" xfId="0" applyFont="1" applyFill="1" applyBorder="1" applyAlignment="1">
      <alignment horizontal="center" vertical="center" wrapText="1"/>
    </xf>
    <xf numFmtId="164" fontId="6" fillId="7" borderId="6" xfId="0" applyFont="1" applyFill="1" applyBorder="1" applyAlignment="1">
      <alignment horizontal="center" vertical="center" wrapText="1"/>
    </xf>
    <xf numFmtId="164" fontId="7" fillId="0" borderId="0" xfId="0" applyFont="1" applyAlignment="1">
      <alignment horizontal="center" vertical="center"/>
    </xf>
    <xf numFmtId="164" fontId="5" fillId="3" borderId="7" xfId="0" applyFont="1" applyFill="1" applyBorder="1" applyAlignment="1">
      <alignment horizontal="center" vertical="center" wrapText="1"/>
    </xf>
    <xf numFmtId="164" fontId="5" fillId="8" borderId="7" xfId="0" applyFont="1" applyFill="1" applyBorder="1" applyAlignment="1">
      <alignment horizontal="center" vertical="center" wrapText="1"/>
    </xf>
    <xf numFmtId="164" fontId="5" fillId="9" borderId="7" xfId="0" applyFont="1" applyFill="1" applyBorder="1" applyAlignment="1">
      <alignment horizontal="center" vertical="top" wrapText="1"/>
    </xf>
    <xf numFmtId="164" fontId="5" fillId="3" borderId="8" xfId="0" applyFont="1" applyFill="1" applyBorder="1" applyAlignment="1">
      <alignment horizontal="center" vertical="top" wrapText="1"/>
    </xf>
    <xf numFmtId="164" fontId="5" fillId="10" borderId="6" xfId="0" applyFont="1" applyFill="1" applyBorder="1" applyAlignment="1">
      <alignment horizontal="center" vertical="top" wrapText="1"/>
    </xf>
    <xf numFmtId="164" fontId="5" fillId="4" borderId="4" xfId="0" applyFont="1" applyFill="1" applyBorder="1" applyAlignment="1">
      <alignment horizontal="center" vertical="center" wrapText="1"/>
    </xf>
    <xf numFmtId="164" fontId="5" fillId="2" borderId="1" xfId="0" applyFont="1" applyFill="1" applyBorder="1" applyAlignment="1">
      <alignment horizontal="center" vertical="center" wrapText="1"/>
    </xf>
    <xf numFmtId="164" fontId="5" fillId="10" borderId="1" xfId="0" applyFont="1" applyFill="1" applyBorder="1" applyAlignment="1">
      <alignment horizontal="center" vertical="center" wrapText="1"/>
    </xf>
    <xf numFmtId="164" fontId="5" fillId="4" borderId="9" xfId="0" applyFont="1" applyFill="1" applyBorder="1" applyAlignment="1">
      <alignment horizontal="center" vertical="center" wrapText="1"/>
    </xf>
    <xf numFmtId="164" fontId="5" fillId="10" borderId="9" xfId="0" applyFont="1" applyFill="1" applyBorder="1" applyAlignment="1">
      <alignment horizontal="center" vertical="top" wrapText="1"/>
    </xf>
    <xf numFmtId="164" fontId="5" fillId="11" borderId="1" xfId="0" applyFont="1" applyFill="1" applyBorder="1" applyAlignment="1">
      <alignment horizontal="center" vertical="center" wrapText="1"/>
    </xf>
    <xf numFmtId="164" fontId="5" fillId="12" borderId="9" xfId="0" applyFont="1" applyFill="1" applyBorder="1" applyAlignment="1">
      <alignment horizontal="center" vertical="center" wrapText="1"/>
    </xf>
    <xf numFmtId="164" fontId="5" fillId="13" borderId="1" xfId="0" applyFont="1" applyFill="1" applyBorder="1" applyAlignment="1">
      <alignment horizontal="center" vertical="center" wrapText="1"/>
    </xf>
    <xf numFmtId="164" fontId="5" fillId="6" borderId="9" xfId="0" applyFont="1" applyFill="1" applyBorder="1" applyAlignment="1">
      <alignment horizontal="center" vertical="top" wrapText="1"/>
    </xf>
    <xf numFmtId="164" fontId="0" fillId="0" borderId="0" xfId="0" applyFill="1" applyAlignment="1">
      <alignment/>
    </xf>
    <xf numFmtId="164" fontId="8" fillId="3" borderId="10" xfId="0" applyFont="1" applyFill="1" applyBorder="1" applyAlignment="1">
      <alignment horizontal="center" vertical="center" wrapText="1"/>
    </xf>
    <xf numFmtId="164" fontId="8" fillId="3" borderId="11" xfId="0" applyFont="1" applyFill="1" applyBorder="1" applyAlignment="1">
      <alignment horizontal="center" vertical="top" wrapText="1"/>
    </xf>
    <xf numFmtId="164" fontId="8" fillId="3" borderId="12" xfId="0" applyFont="1" applyFill="1" applyBorder="1" applyAlignment="1">
      <alignment horizontal="center" vertical="top" wrapText="1"/>
    </xf>
    <xf numFmtId="164" fontId="9" fillId="14" borderId="6" xfId="0" applyFont="1" applyFill="1" applyBorder="1" applyAlignment="1">
      <alignment horizontal="center" vertical="top" wrapText="1"/>
    </xf>
    <xf numFmtId="164" fontId="8" fillId="8" borderId="13" xfId="0" applyFont="1" applyFill="1" applyBorder="1" applyAlignment="1">
      <alignment horizontal="center" vertical="top" wrapText="1"/>
    </xf>
    <xf numFmtId="164" fontId="8" fillId="8" borderId="14" xfId="0" applyFont="1" applyFill="1" applyBorder="1" applyAlignment="1">
      <alignment horizontal="center" vertical="top" wrapText="1"/>
    </xf>
    <xf numFmtId="164" fontId="8" fillId="8" borderId="15" xfId="0" applyFont="1" applyFill="1" applyBorder="1" applyAlignment="1">
      <alignment horizontal="center" vertical="top" wrapText="1"/>
    </xf>
    <xf numFmtId="164" fontId="8" fillId="9" borderId="16" xfId="0" applyFont="1" applyFill="1" applyBorder="1" applyAlignment="1">
      <alignment horizontal="center" vertical="top" wrapText="1"/>
    </xf>
    <xf numFmtId="164" fontId="8" fillId="3" borderId="6" xfId="0" applyFont="1" applyFill="1" applyBorder="1" applyAlignment="1">
      <alignment horizontal="center" vertical="top" wrapText="1"/>
    </xf>
    <xf numFmtId="164" fontId="9" fillId="14" borderId="13" xfId="0" applyFont="1" applyFill="1" applyBorder="1" applyAlignment="1">
      <alignment horizontal="center" vertical="top" wrapText="1"/>
    </xf>
    <xf numFmtId="164" fontId="10" fillId="2" borderId="1" xfId="0" applyFont="1" applyFill="1" applyBorder="1" applyAlignment="1">
      <alignment horizontal="center" vertical="center"/>
    </xf>
    <xf numFmtId="164" fontId="10" fillId="2" borderId="1" xfId="0" applyFont="1" applyFill="1" applyBorder="1" applyAlignment="1">
      <alignment horizontal="center" vertical="center" wrapText="1"/>
    </xf>
    <xf numFmtId="165" fontId="8" fillId="3" borderId="17" xfId="0" applyNumberFormat="1" applyFont="1" applyFill="1" applyBorder="1" applyAlignment="1">
      <alignment horizontal="center" vertical="top" wrapText="1"/>
    </xf>
    <xf numFmtId="164" fontId="8" fillId="4" borderId="10" xfId="0" applyFont="1" applyFill="1" applyBorder="1" applyAlignment="1">
      <alignment horizontal="center" vertical="top" wrapText="1"/>
    </xf>
    <xf numFmtId="164" fontId="8" fillId="4" borderId="11" xfId="0" applyFont="1" applyFill="1" applyBorder="1" applyAlignment="1">
      <alignment horizontal="center" vertical="top" wrapText="1"/>
    </xf>
    <xf numFmtId="164" fontId="8" fillId="4" borderId="18" xfId="0" applyFont="1" applyFill="1" applyBorder="1" applyAlignment="1">
      <alignment horizontal="center" vertical="top" wrapText="1"/>
    </xf>
    <xf numFmtId="164" fontId="9" fillId="14" borderId="9" xfId="0" applyFont="1" applyFill="1" applyBorder="1" applyAlignment="1">
      <alignment horizontal="center" vertical="top" wrapText="1"/>
    </xf>
    <xf numFmtId="164" fontId="8" fillId="2" borderId="10" xfId="0" applyFont="1" applyFill="1" applyBorder="1" applyAlignment="1">
      <alignment horizontal="center" vertical="top" wrapText="1"/>
    </xf>
    <xf numFmtId="164" fontId="8" fillId="2" borderId="11" xfId="0" applyFont="1" applyFill="1" applyBorder="1" applyAlignment="1">
      <alignment horizontal="center" vertical="top" wrapText="1"/>
    </xf>
    <xf numFmtId="164" fontId="8" fillId="2" borderId="18" xfId="0" applyFont="1" applyFill="1" applyBorder="1" applyAlignment="1">
      <alignment horizontal="center" vertical="top" wrapText="1"/>
    </xf>
    <xf numFmtId="164" fontId="8" fillId="2" borderId="19" xfId="0" applyFont="1" applyFill="1" applyBorder="1" applyAlignment="1">
      <alignment horizontal="center" vertical="top" wrapText="1"/>
    </xf>
    <xf numFmtId="164" fontId="9" fillId="14" borderId="20" xfId="0" applyFont="1" applyFill="1" applyBorder="1" applyAlignment="1">
      <alignment horizontal="center" vertical="top" wrapText="1"/>
    </xf>
    <xf numFmtId="164" fontId="8" fillId="10" borderId="10" xfId="0" applyFont="1" applyFill="1" applyBorder="1" applyAlignment="1">
      <alignment horizontal="center" vertical="top" wrapText="1"/>
    </xf>
    <xf numFmtId="164" fontId="8" fillId="10" borderId="18" xfId="0" applyFont="1" applyFill="1" applyBorder="1" applyAlignment="1">
      <alignment horizontal="center" vertical="top" wrapText="1"/>
    </xf>
    <xf numFmtId="164" fontId="8" fillId="2" borderId="15" xfId="0" applyFont="1" applyFill="1" applyBorder="1" applyAlignment="1">
      <alignment horizontal="center" vertical="top" wrapText="1"/>
    </xf>
    <xf numFmtId="164" fontId="8" fillId="2" borderId="14" xfId="0" applyFont="1" applyFill="1" applyBorder="1" applyAlignment="1">
      <alignment horizontal="center" vertical="top" wrapText="1"/>
    </xf>
    <xf numFmtId="164" fontId="8" fillId="2" borderId="16" xfId="0" applyFont="1" applyFill="1" applyBorder="1" applyAlignment="1">
      <alignment horizontal="center" vertical="top" wrapText="1"/>
    </xf>
    <xf numFmtId="164" fontId="8" fillId="4" borderId="21" xfId="0" applyFont="1" applyFill="1" applyBorder="1" applyAlignment="1">
      <alignment horizontal="center" vertical="top" wrapText="1"/>
    </xf>
    <xf numFmtId="164" fontId="8" fillId="4" borderId="14" xfId="0" applyFont="1" applyFill="1" applyBorder="1" applyAlignment="1">
      <alignment horizontal="center" vertical="top" wrapText="1"/>
    </xf>
    <xf numFmtId="164" fontId="8" fillId="4" borderId="22" xfId="0" applyFont="1" applyFill="1" applyBorder="1" applyAlignment="1">
      <alignment horizontal="center" vertical="top" wrapText="1"/>
    </xf>
    <xf numFmtId="164" fontId="8" fillId="11" borderId="19" xfId="0" applyFont="1" applyFill="1" applyBorder="1" applyAlignment="1">
      <alignment horizontal="center" vertical="top" wrapText="1"/>
    </xf>
    <xf numFmtId="164" fontId="8" fillId="11" borderId="11" xfId="0" applyFont="1" applyFill="1" applyBorder="1" applyAlignment="1">
      <alignment horizontal="center" vertical="top" wrapText="1"/>
    </xf>
    <xf numFmtId="164" fontId="8" fillId="11" borderId="18" xfId="0" applyFont="1" applyFill="1" applyBorder="1" applyAlignment="1">
      <alignment horizontal="center" vertical="top" wrapText="1"/>
    </xf>
    <xf numFmtId="164" fontId="9" fillId="10" borderId="6" xfId="0" applyFont="1" applyFill="1" applyBorder="1" applyAlignment="1">
      <alignment horizontal="center" vertical="top" wrapText="1"/>
    </xf>
    <xf numFmtId="164" fontId="8" fillId="12" borderId="23" xfId="0" applyFont="1" applyFill="1" applyBorder="1" applyAlignment="1">
      <alignment horizontal="center" vertical="top" wrapText="1"/>
    </xf>
    <xf numFmtId="164" fontId="8" fillId="13" borderId="19" xfId="0" applyFont="1" applyFill="1" applyBorder="1" applyAlignment="1">
      <alignment horizontal="center" vertical="top" wrapText="1"/>
    </xf>
    <xf numFmtId="164" fontId="8" fillId="13" borderId="11" xfId="0" applyFont="1" applyFill="1" applyBorder="1" applyAlignment="1">
      <alignment horizontal="center" vertical="top" wrapText="1"/>
    </xf>
    <xf numFmtId="164" fontId="8" fillId="13" borderId="12" xfId="0" applyFont="1" applyFill="1" applyBorder="1" applyAlignment="1">
      <alignment horizontal="center" vertical="top" wrapText="1"/>
    </xf>
    <xf numFmtId="164" fontId="8" fillId="6" borderId="24" xfId="0" applyFont="1" applyFill="1" applyBorder="1" applyAlignment="1">
      <alignment horizontal="center" vertical="top" wrapText="1"/>
    </xf>
    <xf numFmtId="164" fontId="0" fillId="0" borderId="0" xfId="0" applyFont="1" applyFill="1" applyAlignment="1">
      <alignment/>
    </xf>
    <xf numFmtId="164" fontId="8" fillId="3" borderId="25" xfId="0" applyFont="1" applyFill="1" applyBorder="1" applyAlignment="1">
      <alignment horizontal="center" vertical="center" wrapText="1"/>
    </xf>
    <xf numFmtId="164" fontId="8" fillId="3" borderId="26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/>
    </xf>
    <xf numFmtId="164" fontId="8" fillId="3" borderId="27" xfId="0" applyFont="1" applyFill="1" applyBorder="1" applyAlignment="1">
      <alignment horizontal="center" vertical="top" wrapText="1"/>
    </xf>
    <xf numFmtId="164" fontId="8" fillId="14" borderId="28" xfId="0" applyFont="1" applyFill="1" applyBorder="1" applyAlignment="1">
      <alignment horizontal="center" vertical="center" wrapText="1"/>
    </xf>
    <xf numFmtId="164" fontId="8" fillId="8" borderId="17" xfId="0" applyFont="1" applyFill="1" applyBorder="1" applyAlignment="1">
      <alignment horizontal="center" vertical="center" wrapText="1"/>
    </xf>
    <xf numFmtId="164" fontId="8" fillId="9" borderId="29" xfId="0" applyFont="1" applyFill="1" applyBorder="1" applyAlignment="1">
      <alignment horizontal="center" vertical="center" wrapText="1"/>
    </xf>
    <xf numFmtId="164" fontId="8" fillId="3" borderId="30" xfId="0" applyFont="1" applyFill="1" applyBorder="1" applyAlignment="1">
      <alignment horizontal="center" vertical="center" wrapText="1"/>
    </xf>
    <xf numFmtId="164" fontId="5" fillId="10" borderId="31" xfId="0" applyFont="1" applyFill="1" applyBorder="1" applyAlignment="1">
      <alignment horizontal="center" vertical="center"/>
    </xf>
    <xf numFmtId="164" fontId="8" fillId="4" borderId="17" xfId="0" applyFont="1" applyFill="1" applyBorder="1" applyAlignment="1">
      <alignment horizontal="center" vertical="center"/>
    </xf>
    <xf numFmtId="164" fontId="8" fillId="4" borderId="25" xfId="0" applyFont="1" applyFill="1" applyBorder="1" applyAlignment="1">
      <alignment horizontal="center" vertical="center"/>
    </xf>
    <xf numFmtId="164" fontId="8" fillId="4" borderId="32" xfId="0" applyFont="1" applyFill="1" applyBorder="1" applyAlignment="1">
      <alignment horizontal="center" vertical="center"/>
    </xf>
    <xf numFmtId="164" fontId="8" fillId="14" borderId="28" xfId="0" applyFont="1" applyFill="1" applyBorder="1" applyAlignment="1">
      <alignment horizontal="center" vertical="center"/>
    </xf>
    <xf numFmtId="164" fontId="8" fillId="2" borderId="17" xfId="0" applyFont="1" applyFill="1" applyBorder="1" applyAlignment="1">
      <alignment horizontal="center" vertical="center"/>
    </xf>
    <xf numFmtId="164" fontId="8" fillId="2" borderId="25" xfId="0" applyFont="1" applyFill="1" applyBorder="1" applyAlignment="1">
      <alignment horizontal="center" vertical="center"/>
    </xf>
    <xf numFmtId="164" fontId="8" fillId="2" borderId="32" xfId="0" applyFont="1" applyFill="1" applyBorder="1" applyAlignment="1">
      <alignment horizontal="center" vertical="center"/>
    </xf>
    <xf numFmtId="164" fontId="8" fillId="2" borderId="33" xfId="0" applyFont="1" applyFill="1" applyBorder="1" applyAlignment="1">
      <alignment horizontal="center" vertical="center"/>
    </xf>
    <xf numFmtId="164" fontId="8" fillId="10" borderId="17" xfId="0" applyFont="1" applyFill="1" applyBorder="1" applyAlignment="1">
      <alignment horizontal="center" vertical="center"/>
    </xf>
    <xf numFmtId="164" fontId="8" fillId="10" borderId="34" xfId="0" applyFont="1" applyFill="1" applyBorder="1" applyAlignment="1">
      <alignment vertical="top" wrapText="1"/>
    </xf>
    <xf numFmtId="164" fontId="8" fillId="2" borderId="27" xfId="0" applyFont="1" applyFill="1" applyBorder="1" applyAlignment="1">
      <alignment horizontal="center" vertical="center"/>
    </xf>
    <xf numFmtId="164" fontId="8" fillId="14" borderId="27" xfId="0" applyFont="1" applyFill="1" applyBorder="1" applyAlignment="1">
      <alignment horizontal="center" vertical="center"/>
    </xf>
    <xf numFmtId="164" fontId="8" fillId="4" borderId="33" xfId="0" applyFont="1" applyFill="1" applyBorder="1" applyAlignment="1">
      <alignment horizontal="center" vertical="center"/>
    </xf>
    <xf numFmtId="164" fontId="8" fillId="2" borderId="35" xfId="0" applyFont="1" applyFill="1" applyBorder="1" applyAlignment="1">
      <alignment horizontal="center" vertical="center"/>
    </xf>
    <xf numFmtId="164" fontId="5" fillId="10" borderId="28" xfId="0" applyFont="1" applyFill="1" applyBorder="1" applyAlignment="1">
      <alignment horizontal="center" vertical="center"/>
    </xf>
    <xf numFmtId="164" fontId="8" fillId="11" borderId="33" xfId="0" applyFont="1" applyFill="1" applyBorder="1" applyAlignment="1">
      <alignment horizontal="center" vertical="center"/>
    </xf>
    <xf numFmtId="164" fontId="8" fillId="11" borderId="25" xfId="0" applyFont="1" applyFill="1" applyBorder="1" applyAlignment="1">
      <alignment horizontal="center" vertical="center"/>
    </xf>
    <xf numFmtId="164" fontId="8" fillId="11" borderId="32" xfId="0" applyFont="1" applyFill="1" applyBorder="1" applyAlignment="1">
      <alignment horizontal="center" vertical="center"/>
    </xf>
    <xf numFmtId="164" fontId="8" fillId="10" borderId="28" xfId="0" applyFont="1" applyFill="1" applyBorder="1" applyAlignment="1">
      <alignment horizontal="center" vertical="center"/>
    </xf>
    <xf numFmtId="164" fontId="8" fillId="12" borderId="36" xfId="0" applyFont="1" applyFill="1" applyBorder="1" applyAlignment="1">
      <alignment horizontal="center" vertical="center"/>
    </xf>
    <xf numFmtId="164" fontId="9" fillId="14" borderId="28" xfId="0" applyFont="1" applyFill="1" applyBorder="1" applyAlignment="1">
      <alignment horizontal="center" vertical="center" wrapText="1"/>
    </xf>
    <xf numFmtId="164" fontId="9" fillId="10" borderId="28" xfId="0" applyFont="1" applyFill="1" applyBorder="1" applyAlignment="1">
      <alignment horizontal="center" vertical="center"/>
    </xf>
    <xf numFmtId="164" fontId="5" fillId="10" borderId="28" xfId="0" applyFont="1" applyFill="1" applyBorder="1" applyAlignment="1">
      <alignment horizontal="center" vertical="center" wrapText="1"/>
    </xf>
    <xf numFmtId="164" fontId="8" fillId="13" borderId="17" xfId="0" applyFont="1" applyFill="1" applyBorder="1" applyAlignment="1">
      <alignment horizontal="center" vertical="center"/>
    </xf>
    <xf numFmtId="164" fontId="8" fillId="13" borderId="25" xfId="0" applyFont="1" applyFill="1" applyBorder="1" applyAlignment="1">
      <alignment horizontal="center" vertical="center"/>
    </xf>
    <xf numFmtId="164" fontId="8" fillId="13" borderId="27" xfId="0" applyFont="1" applyFill="1" applyBorder="1" applyAlignment="1">
      <alignment horizontal="center" vertical="center"/>
    </xf>
    <xf numFmtId="164" fontId="8" fillId="13" borderId="33" xfId="0" applyFont="1" applyFill="1" applyBorder="1" applyAlignment="1">
      <alignment horizontal="center" vertical="center"/>
    </xf>
    <xf numFmtId="164" fontId="8" fillId="6" borderId="28" xfId="0" applyFont="1" applyFill="1" applyBorder="1" applyAlignment="1">
      <alignment horizontal="center" vertical="center"/>
    </xf>
    <xf numFmtId="164" fontId="6" fillId="7" borderId="28" xfId="0" applyFont="1" applyFill="1" applyBorder="1" applyAlignment="1">
      <alignment horizontal="center" vertical="center" wrapText="1"/>
    </xf>
    <xf numFmtId="164" fontId="12" fillId="15" borderId="2" xfId="0" applyFont="1" applyFill="1" applyBorder="1" applyAlignment="1">
      <alignment horizontal="center" wrapText="1"/>
    </xf>
    <xf numFmtId="164" fontId="12" fillId="15" borderId="2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 horizontal="center"/>
    </xf>
    <xf numFmtId="164" fontId="14" fillId="0" borderId="37" xfId="0" applyFont="1" applyFill="1" applyBorder="1" applyAlignment="1">
      <alignment horizontal="center" vertical="center"/>
    </xf>
    <xf numFmtId="164" fontId="8" fillId="0" borderId="38" xfId="0" applyFont="1" applyFill="1" applyBorder="1" applyAlignment="1">
      <alignment horizontal="left"/>
    </xf>
    <xf numFmtId="164" fontId="8" fillId="0" borderId="26" xfId="0" applyFont="1" applyFill="1" applyBorder="1" applyAlignment="1">
      <alignment horizontal="left"/>
    </xf>
    <xf numFmtId="165" fontId="8" fillId="3" borderId="39" xfId="0" applyNumberFormat="1" applyFont="1" applyFill="1" applyBorder="1" applyAlignment="1">
      <alignment horizontal="center" vertical="center"/>
    </xf>
    <xf numFmtId="164" fontId="8" fillId="3" borderId="11" xfId="0" applyNumberFormat="1" applyFont="1" applyFill="1" applyBorder="1" applyAlignment="1">
      <alignment horizontal="center" vertical="center"/>
    </xf>
    <xf numFmtId="164" fontId="8" fillId="3" borderId="38" xfId="0" applyNumberFormat="1" applyFont="1" applyFill="1" applyBorder="1" applyAlignment="1">
      <alignment horizontal="center" vertical="center"/>
    </xf>
    <xf numFmtId="164" fontId="8" fillId="3" borderId="40" xfId="0" applyFont="1" applyFill="1" applyBorder="1" applyAlignment="1">
      <alignment horizontal="center" vertical="center"/>
    </xf>
    <xf numFmtId="164" fontId="8" fillId="14" borderId="24" xfId="0" applyFont="1" applyFill="1" applyBorder="1" applyAlignment="1">
      <alignment horizontal="center" vertical="center"/>
    </xf>
    <xf numFmtId="164" fontId="8" fillId="8" borderId="41" xfId="0" applyNumberFormat="1" applyFont="1" applyFill="1" applyBorder="1" applyAlignment="1">
      <alignment horizontal="center" vertical="center"/>
    </xf>
    <xf numFmtId="164" fontId="8" fillId="8" borderId="38" xfId="0" applyNumberFormat="1" applyFont="1" applyFill="1" applyBorder="1" applyAlignment="1">
      <alignment horizontal="center" vertical="center"/>
    </xf>
    <xf numFmtId="164" fontId="8" fillId="8" borderId="26" xfId="0" applyNumberFormat="1" applyFont="1" applyFill="1" applyBorder="1" applyAlignment="1">
      <alignment horizontal="center" vertical="center"/>
    </xf>
    <xf numFmtId="164" fontId="8" fillId="14" borderId="26" xfId="0" applyNumberFormat="1" applyFont="1" applyFill="1" applyBorder="1" applyAlignment="1">
      <alignment horizontal="center" vertical="center"/>
    </xf>
    <xf numFmtId="164" fontId="8" fillId="9" borderId="41" xfId="0" applyNumberFormat="1" applyFont="1" applyFill="1" applyBorder="1" applyAlignment="1">
      <alignment horizontal="center" vertical="center"/>
    </xf>
    <xf numFmtId="164" fontId="8" fillId="9" borderId="38" xfId="0" applyNumberFormat="1" applyFont="1" applyFill="1" applyBorder="1" applyAlignment="1">
      <alignment horizontal="center" vertical="center"/>
    </xf>
    <xf numFmtId="164" fontId="8" fillId="9" borderId="26" xfId="0" applyNumberFormat="1" applyFont="1" applyFill="1" applyBorder="1" applyAlignment="1">
      <alignment horizontal="center" vertical="center"/>
    </xf>
    <xf numFmtId="164" fontId="8" fillId="3" borderId="42" xfId="0" applyNumberFormat="1" applyFont="1" applyFill="1" applyBorder="1" applyAlignment="1">
      <alignment horizontal="center" vertical="center"/>
    </xf>
    <xf numFmtId="164" fontId="8" fillId="14" borderId="31" xfId="0" applyNumberFormat="1" applyFont="1" applyFill="1" applyBorder="1" applyAlignment="1">
      <alignment horizontal="center" vertical="center"/>
    </xf>
    <xf numFmtId="164" fontId="5" fillId="10" borderId="43" xfId="0" applyNumberFormat="1" applyFont="1" applyFill="1" applyBorder="1" applyAlignment="1">
      <alignment horizontal="center" vertical="center"/>
    </xf>
    <xf numFmtId="164" fontId="8" fillId="4" borderId="44" xfId="0" applyNumberFormat="1" applyFont="1" applyFill="1" applyBorder="1" applyAlignment="1">
      <alignment horizontal="center" vertical="center"/>
    </xf>
    <xf numFmtId="164" fontId="8" fillId="4" borderId="45" xfId="0" applyNumberFormat="1" applyFont="1" applyFill="1" applyBorder="1" applyAlignment="1">
      <alignment horizontal="center" vertical="center"/>
    </xf>
    <xf numFmtId="164" fontId="8" fillId="4" borderId="46" xfId="0" applyNumberFormat="1" applyFont="1" applyFill="1" applyBorder="1" applyAlignment="1">
      <alignment horizontal="center" vertical="center"/>
    </xf>
    <xf numFmtId="164" fontId="8" fillId="14" borderId="47" xfId="0" applyNumberFormat="1" applyFont="1" applyFill="1" applyBorder="1" applyAlignment="1">
      <alignment horizontal="center" vertical="center"/>
    </xf>
    <xf numFmtId="164" fontId="8" fillId="2" borderId="44" xfId="0" applyNumberFormat="1" applyFont="1" applyFill="1" applyBorder="1" applyAlignment="1">
      <alignment horizontal="center" vertical="center"/>
    </xf>
    <xf numFmtId="164" fontId="8" fillId="2" borderId="45" xfId="0" applyNumberFormat="1" applyFont="1" applyFill="1" applyBorder="1" applyAlignment="1">
      <alignment horizontal="center" vertical="center"/>
    </xf>
    <xf numFmtId="164" fontId="8" fillId="2" borderId="46" xfId="0" applyNumberFormat="1" applyFont="1" applyFill="1" applyBorder="1" applyAlignment="1">
      <alignment horizontal="center" vertical="center"/>
    </xf>
    <xf numFmtId="164" fontId="8" fillId="2" borderId="48" xfId="0" applyNumberFormat="1" applyFont="1" applyFill="1" applyBorder="1" applyAlignment="1">
      <alignment horizontal="center" vertical="center"/>
    </xf>
    <xf numFmtId="164" fontId="8" fillId="10" borderId="44" xfId="0" applyNumberFormat="1" applyFont="1" applyFill="1" applyBorder="1" applyAlignment="1">
      <alignment horizontal="center" vertical="center"/>
    </xf>
    <xf numFmtId="164" fontId="8" fillId="10" borderId="30" xfId="0" applyNumberFormat="1" applyFont="1" applyFill="1" applyBorder="1" applyAlignment="1">
      <alignment horizontal="center" vertical="center"/>
    </xf>
    <xf numFmtId="164" fontId="8" fillId="4" borderId="48" xfId="0" applyNumberFormat="1" applyFont="1" applyFill="1" applyBorder="1" applyAlignment="1">
      <alignment horizontal="center" vertical="center"/>
    </xf>
    <xf numFmtId="166" fontId="5" fillId="10" borderId="49" xfId="0" applyNumberFormat="1" applyFont="1" applyFill="1" applyBorder="1" applyAlignment="1">
      <alignment horizontal="center" vertical="center"/>
    </xf>
    <xf numFmtId="165" fontId="8" fillId="11" borderId="48" xfId="0" applyNumberFormat="1" applyFont="1" applyFill="1" applyBorder="1" applyAlignment="1">
      <alignment horizontal="center" vertical="center"/>
    </xf>
    <xf numFmtId="165" fontId="8" fillId="11" borderId="45" xfId="0" applyNumberFormat="1" applyFont="1" applyFill="1" applyBorder="1" applyAlignment="1">
      <alignment horizontal="center" vertical="center"/>
    </xf>
    <xf numFmtId="165" fontId="8" fillId="11" borderId="46" xfId="0" applyNumberFormat="1" applyFont="1" applyFill="1" applyBorder="1" applyAlignment="1">
      <alignment horizontal="center" vertical="center"/>
    </xf>
    <xf numFmtId="164" fontId="8" fillId="10" borderId="24" xfId="0" applyNumberFormat="1" applyFont="1" applyFill="1" applyBorder="1" applyAlignment="1">
      <alignment horizontal="center" vertical="center"/>
    </xf>
    <xf numFmtId="165" fontId="8" fillId="12" borderId="47" xfId="0" applyNumberFormat="1" applyFont="1" applyFill="1" applyBorder="1" applyAlignment="1">
      <alignment horizontal="center" vertical="center"/>
    </xf>
    <xf numFmtId="164" fontId="8" fillId="14" borderId="31" xfId="0" applyFont="1" applyFill="1" applyBorder="1" applyAlignment="1">
      <alignment horizontal="center" vertical="center" wrapText="1"/>
    </xf>
    <xf numFmtId="164" fontId="8" fillId="10" borderId="31" xfId="0" applyFont="1" applyFill="1" applyBorder="1" applyAlignment="1">
      <alignment horizontal="center" vertical="center" wrapText="1"/>
    </xf>
    <xf numFmtId="164" fontId="5" fillId="10" borderId="50" xfId="0" applyNumberFormat="1" applyFont="1" applyFill="1" applyBorder="1" applyAlignment="1">
      <alignment horizontal="center" vertical="center"/>
    </xf>
    <xf numFmtId="165" fontId="8" fillId="13" borderId="48" xfId="0" applyNumberFormat="1" applyFont="1" applyFill="1" applyBorder="1" applyAlignment="1">
      <alignment horizontal="center" vertical="center"/>
    </xf>
    <xf numFmtId="165" fontId="8" fillId="13" borderId="45" xfId="0" applyNumberFormat="1" applyFont="1" applyFill="1" applyBorder="1" applyAlignment="1">
      <alignment horizontal="center" vertical="center"/>
    </xf>
    <xf numFmtId="165" fontId="8" fillId="13" borderId="29" xfId="0" applyNumberFormat="1" applyFont="1" applyFill="1" applyBorder="1" applyAlignment="1">
      <alignment horizontal="center" vertical="center"/>
    </xf>
    <xf numFmtId="165" fontId="8" fillId="6" borderId="51" xfId="0" applyNumberFormat="1" applyFont="1" applyFill="1" applyBorder="1" applyAlignment="1">
      <alignment horizontal="center" vertical="center"/>
    </xf>
    <xf numFmtId="164" fontId="5" fillId="10" borderId="24" xfId="0" applyNumberFormat="1" applyFont="1" applyFill="1" applyBorder="1" applyAlignment="1">
      <alignment horizontal="center" vertical="center"/>
    </xf>
    <xf numFmtId="165" fontId="6" fillId="7" borderId="24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top" wrapText="1"/>
    </xf>
    <xf numFmtId="164" fontId="15" fillId="0" borderId="0" xfId="0" applyFont="1" applyAlignment="1">
      <alignment horizontal="left" vertical="center" wrapText="1"/>
    </xf>
    <xf numFmtId="164" fontId="16" fillId="0" borderId="0" xfId="0" applyFont="1" applyAlignment="1">
      <alignment/>
    </xf>
    <xf numFmtId="164" fontId="0" fillId="0" borderId="0" xfId="0" applyAlignment="1">
      <alignment horizontal="center"/>
    </xf>
    <xf numFmtId="166" fontId="0" fillId="0" borderId="0" xfId="0" applyNumberFormat="1" applyAlignment="1">
      <alignment/>
    </xf>
    <xf numFmtId="164" fontId="4" fillId="0" borderId="7" xfId="0" applyFont="1" applyFill="1" applyBorder="1" applyAlignment="1">
      <alignment horizontal="left" vertical="center"/>
    </xf>
    <xf numFmtId="164" fontId="5" fillId="0" borderId="52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17" fillId="12" borderId="1" xfId="0" applyFont="1" applyFill="1" applyBorder="1" applyAlignment="1">
      <alignment horizontal="center" vertical="center"/>
    </xf>
    <xf numFmtId="164" fontId="17" fillId="4" borderId="1" xfId="0" applyFont="1" applyFill="1" applyBorder="1" applyAlignment="1">
      <alignment horizontal="center" vertical="center"/>
    </xf>
    <xf numFmtId="164" fontId="17" fillId="5" borderId="1" xfId="0" applyFont="1" applyFill="1" applyBorder="1" applyAlignment="1">
      <alignment horizontal="center" vertical="center" wrapText="1"/>
    </xf>
    <xf numFmtId="164" fontId="17" fillId="6" borderId="1" xfId="0" applyFont="1" applyFill="1" applyBorder="1" applyAlignment="1">
      <alignment horizontal="center" vertical="center" wrapText="1"/>
    </xf>
    <xf numFmtId="164" fontId="6" fillId="7" borderId="9" xfId="0" applyFont="1" applyFill="1" applyBorder="1" applyAlignment="1">
      <alignment horizontal="center" vertical="center" wrapText="1"/>
    </xf>
    <xf numFmtId="164" fontId="7" fillId="0" borderId="0" xfId="0" applyFont="1" applyAlignment="1">
      <alignment vertical="center"/>
    </xf>
    <xf numFmtId="164" fontId="17" fillId="11" borderId="1" xfId="0" applyFont="1" applyFill="1" applyBorder="1" applyAlignment="1">
      <alignment horizontal="center" vertical="center" wrapText="1"/>
    </xf>
    <xf numFmtId="164" fontId="5" fillId="11" borderId="1" xfId="0" applyFont="1" applyFill="1" applyBorder="1" applyAlignment="1">
      <alignment horizontal="center" vertical="top" wrapText="1"/>
    </xf>
    <xf numFmtId="164" fontId="5" fillId="12" borderId="53" xfId="0" applyFont="1" applyFill="1" applyBorder="1" applyAlignment="1">
      <alignment horizontal="center" vertical="top" wrapText="1"/>
    </xf>
    <xf numFmtId="164" fontId="17" fillId="4" borderId="1" xfId="0" applyFont="1" applyFill="1" applyBorder="1" applyAlignment="1">
      <alignment horizontal="center" vertical="center" wrapText="1"/>
    </xf>
    <xf numFmtId="164" fontId="17" fillId="2" borderId="1" xfId="0" applyFont="1" applyFill="1" applyBorder="1" applyAlignment="1">
      <alignment horizontal="center" vertical="center" wrapText="1"/>
    </xf>
    <xf numFmtId="164" fontId="17" fillId="10" borderId="9" xfId="0" applyFont="1" applyFill="1" applyBorder="1" applyAlignment="1">
      <alignment horizontal="center" vertical="top" wrapText="1"/>
    </xf>
    <xf numFmtId="164" fontId="17" fillId="2" borderId="9" xfId="0" applyFont="1" applyFill="1" applyBorder="1" applyAlignment="1">
      <alignment horizontal="center" vertical="top" wrapText="1"/>
    </xf>
    <xf numFmtId="164" fontId="17" fillId="4" borderId="1" xfId="0" applyFont="1" applyFill="1" applyBorder="1" applyAlignment="1">
      <alignment horizontal="center" vertical="top" wrapText="1"/>
    </xf>
    <xf numFmtId="164" fontId="17" fillId="10" borderId="6" xfId="0" applyFont="1" applyFill="1" applyBorder="1" applyAlignment="1">
      <alignment horizontal="center" vertical="top" wrapText="1"/>
    </xf>
    <xf numFmtId="164" fontId="17" fillId="11" borderId="1" xfId="0" applyFont="1" applyFill="1" applyBorder="1" applyAlignment="1">
      <alignment horizontal="center" vertical="top" wrapText="1"/>
    </xf>
    <xf numFmtId="164" fontId="17" fillId="12" borderId="9" xfId="0" applyFont="1" applyFill="1" applyBorder="1" applyAlignment="1">
      <alignment horizontal="center" vertical="top" wrapText="1"/>
    </xf>
    <xf numFmtId="164" fontId="17" fillId="13" borderId="1" xfId="0" applyFont="1" applyFill="1" applyBorder="1" applyAlignment="1">
      <alignment horizontal="center" vertical="center" wrapText="1"/>
    </xf>
    <xf numFmtId="164" fontId="17" fillId="13" borderId="1" xfId="0" applyFont="1" applyFill="1" applyBorder="1" applyAlignment="1">
      <alignment horizontal="center" vertical="top" wrapText="1"/>
    </xf>
    <xf numFmtId="164" fontId="17" fillId="6" borderId="9" xfId="0" applyFont="1" applyFill="1" applyBorder="1" applyAlignment="1">
      <alignment horizontal="center" vertical="top" wrapText="1"/>
    </xf>
    <xf numFmtId="164" fontId="9" fillId="11" borderId="19" xfId="0" applyFont="1" applyFill="1" applyBorder="1" applyAlignment="1">
      <alignment horizontal="center" vertical="top" wrapText="1"/>
    </xf>
    <xf numFmtId="164" fontId="9" fillId="11" borderId="11" xfId="0" applyFont="1" applyFill="1" applyBorder="1" applyAlignment="1">
      <alignment horizontal="center" vertical="top" wrapText="1"/>
    </xf>
    <xf numFmtId="164" fontId="9" fillId="11" borderId="12" xfId="0" applyFont="1" applyFill="1" applyBorder="1" applyAlignment="1">
      <alignment horizontal="center" vertical="top" wrapText="1"/>
    </xf>
    <xf numFmtId="164" fontId="8" fillId="5" borderId="50" xfId="0" applyFont="1" applyFill="1" applyBorder="1" applyAlignment="1">
      <alignment horizontal="center" vertical="top" wrapText="1"/>
    </xf>
    <xf numFmtId="164" fontId="8" fillId="5" borderId="11" xfId="0" applyFont="1" applyFill="1" applyBorder="1" applyAlignment="1">
      <alignment horizontal="center" vertical="top" wrapText="1"/>
    </xf>
    <xf numFmtId="164" fontId="8" fillId="5" borderId="18" xfId="0" applyFont="1" applyFill="1" applyBorder="1" applyAlignment="1">
      <alignment horizontal="center" vertical="top" wrapText="1"/>
    </xf>
    <xf numFmtId="164" fontId="8" fillId="11" borderId="21" xfId="0" applyFont="1" applyFill="1" applyBorder="1" applyAlignment="1">
      <alignment horizontal="center" vertical="top" wrapText="1"/>
    </xf>
    <xf numFmtId="164" fontId="8" fillId="11" borderId="14" xfId="0" applyFont="1" applyFill="1" applyBorder="1" applyAlignment="1">
      <alignment horizontal="center" vertical="top" wrapText="1"/>
    </xf>
    <xf numFmtId="164" fontId="8" fillId="11" borderId="16" xfId="0" applyFont="1" applyFill="1" applyBorder="1" applyAlignment="1">
      <alignment horizontal="center" vertical="top" wrapText="1"/>
    </xf>
    <xf numFmtId="164" fontId="8" fillId="12" borderId="6" xfId="0" applyFont="1" applyFill="1" applyBorder="1" applyAlignment="1">
      <alignment horizontal="center" vertical="top" wrapText="1"/>
    </xf>
    <xf numFmtId="164" fontId="18" fillId="2" borderId="1" xfId="0" applyFont="1" applyFill="1" applyBorder="1" applyAlignment="1">
      <alignment horizontal="center" vertical="center"/>
    </xf>
    <xf numFmtId="164" fontId="10" fillId="2" borderId="5" xfId="0" applyFont="1" applyFill="1" applyBorder="1" applyAlignment="1">
      <alignment horizontal="center" vertical="center" wrapText="1"/>
    </xf>
    <xf numFmtId="164" fontId="9" fillId="11" borderId="33" xfId="0" applyFont="1" applyFill="1" applyBorder="1" applyAlignment="1">
      <alignment horizontal="center" vertical="top" wrapText="1"/>
    </xf>
    <xf numFmtId="164" fontId="9" fillId="11" borderId="25" xfId="0" applyFont="1" applyFill="1" applyBorder="1" applyAlignment="1">
      <alignment horizontal="center" vertical="top" wrapText="1"/>
    </xf>
    <xf numFmtId="164" fontId="9" fillId="4" borderId="19" xfId="0" applyFont="1" applyFill="1" applyBorder="1" applyAlignment="1">
      <alignment horizontal="center" vertical="top" wrapText="1"/>
    </xf>
    <xf numFmtId="164" fontId="9" fillId="4" borderId="11" xfId="0" applyFont="1" applyFill="1" applyBorder="1" applyAlignment="1">
      <alignment horizontal="center" vertical="top" wrapText="1"/>
    </xf>
    <xf numFmtId="164" fontId="9" fillId="4" borderId="12" xfId="0" applyFont="1" applyFill="1" applyBorder="1" applyAlignment="1">
      <alignment horizontal="center" vertical="top" wrapText="1"/>
    </xf>
    <xf numFmtId="164" fontId="9" fillId="2" borderId="19" xfId="0" applyFont="1" applyFill="1" applyBorder="1" applyAlignment="1">
      <alignment horizontal="center" vertical="top" wrapText="1"/>
    </xf>
    <xf numFmtId="164" fontId="9" fillId="2" borderId="12" xfId="0" applyFont="1" applyFill="1" applyBorder="1" applyAlignment="1">
      <alignment horizontal="center" vertical="top" wrapText="1"/>
    </xf>
    <xf numFmtId="164" fontId="9" fillId="2" borderId="11" xfId="0" applyFont="1" applyFill="1" applyBorder="1" applyAlignment="1">
      <alignment horizontal="center" vertical="top" wrapText="1"/>
    </xf>
    <xf numFmtId="164" fontId="9" fillId="10" borderId="21" xfId="0" applyFont="1" applyFill="1" applyBorder="1" applyAlignment="1">
      <alignment horizontal="center" vertical="top" wrapText="1"/>
    </xf>
    <xf numFmtId="164" fontId="9" fillId="10" borderId="16" xfId="0" applyFont="1" applyFill="1" applyBorder="1" applyAlignment="1">
      <alignment horizontal="center" vertical="top" wrapText="1"/>
    </xf>
    <xf numFmtId="164" fontId="9" fillId="2" borderId="21" xfId="0" applyFont="1" applyFill="1" applyBorder="1" applyAlignment="1">
      <alignment horizontal="center" vertical="top" wrapText="1"/>
    </xf>
    <xf numFmtId="164" fontId="9" fillId="2" borderId="14" xfId="0" applyFont="1" applyFill="1" applyBorder="1" applyAlignment="1">
      <alignment horizontal="center" vertical="top" wrapText="1"/>
    </xf>
    <xf numFmtId="164" fontId="9" fillId="2" borderId="54" xfId="0" applyFont="1" applyFill="1" applyBorder="1" applyAlignment="1">
      <alignment horizontal="center" vertical="top" wrapText="1"/>
    </xf>
    <xf numFmtId="164" fontId="9" fillId="2" borderId="16" xfId="0" applyFont="1" applyFill="1" applyBorder="1" applyAlignment="1">
      <alignment horizontal="center" vertical="top" wrapText="1"/>
    </xf>
    <xf numFmtId="164" fontId="9" fillId="4" borderId="21" xfId="0" applyFont="1" applyFill="1" applyBorder="1" applyAlignment="1">
      <alignment horizontal="center" vertical="top" wrapText="1"/>
    </xf>
    <xf numFmtId="164" fontId="9" fillId="4" borderId="14" xfId="0" applyFont="1" applyFill="1" applyBorder="1" applyAlignment="1">
      <alignment horizontal="center" vertical="top" wrapText="1"/>
    </xf>
    <xf numFmtId="164" fontId="9" fillId="4" borderId="16" xfId="0" applyFont="1" applyFill="1" applyBorder="1" applyAlignment="1">
      <alignment horizontal="center" vertical="top" wrapText="1"/>
    </xf>
    <xf numFmtId="164" fontId="9" fillId="2" borderId="22" xfId="0" applyFont="1" applyFill="1" applyBorder="1" applyAlignment="1">
      <alignment horizontal="center" vertical="top" wrapText="1"/>
    </xf>
    <xf numFmtId="164" fontId="9" fillId="11" borderId="10" xfId="0" applyFont="1" applyFill="1" applyBorder="1" applyAlignment="1">
      <alignment horizontal="center" vertical="top" wrapText="1"/>
    </xf>
    <xf numFmtId="164" fontId="9" fillId="11" borderId="18" xfId="0" applyFont="1" applyFill="1" applyBorder="1" applyAlignment="1">
      <alignment horizontal="center" vertical="top" wrapText="1"/>
    </xf>
    <xf numFmtId="164" fontId="9" fillId="12" borderId="23" xfId="0" applyFont="1" applyFill="1" applyBorder="1" applyAlignment="1">
      <alignment horizontal="center" vertical="top" wrapText="1"/>
    </xf>
    <xf numFmtId="164" fontId="9" fillId="13" borderId="21" xfId="0" applyFont="1" applyFill="1" applyBorder="1" applyAlignment="1">
      <alignment horizontal="center" vertical="top" wrapText="1"/>
    </xf>
    <xf numFmtId="164" fontId="9" fillId="13" borderId="14" xfId="0" applyFont="1" applyFill="1" applyBorder="1" applyAlignment="1">
      <alignment horizontal="center" vertical="top" wrapText="1"/>
    </xf>
    <xf numFmtId="164" fontId="9" fillId="13" borderId="22" xfId="0" applyFont="1" applyFill="1" applyBorder="1" applyAlignment="1">
      <alignment horizontal="center" vertical="top" wrapText="1"/>
    </xf>
    <xf numFmtId="164" fontId="9" fillId="13" borderId="10" xfId="0" applyFont="1" applyFill="1" applyBorder="1" applyAlignment="1">
      <alignment horizontal="center" vertical="top" wrapText="1"/>
    </xf>
    <xf numFmtId="164" fontId="9" fillId="13" borderId="11" xfId="0" applyFont="1" applyFill="1" applyBorder="1" applyAlignment="1">
      <alignment horizontal="center" vertical="top" wrapText="1"/>
    </xf>
    <xf numFmtId="164" fontId="9" fillId="13" borderId="12" xfId="0" applyFont="1" applyFill="1" applyBorder="1" applyAlignment="1">
      <alignment horizontal="center" vertical="top" wrapText="1"/>
    </xf>
    <xf numFmtId="164" fontId="9" fillId="6" borderId="23" xfId="0" applyFont="1" applyFill="1" applyBorder="1" applyAlignment="1">
      <alignment horizontal="center" vertical="top" wrapText="1"/>
    </xf>
    <xf numFmtId="164" fontId="9" fillId="11" borderId="26" xfId="0" applyFont="1" applyFill="1" applyBorder="1" applyAlignment="1">
      <alignment horizontal="center" vertical="center" wrapText="1"/>
    </xf>
    <xf numFmtId="164" fontId="9" fillId="2" borderId="52" xfId="0" applyFont="1" applyFill="1" applyBorder="1" applyAlignment="1">
      <alignment horizontal="center" vertical="top" wrapText="1"/>
    </xf>
    <xf numFmtId="164" fontId="9" fillId="12" borderId="50" xfId="0" applyFont="1" applyFill="1" applyBorder="1" applyAlignment="1">
      <alignment horizontal="center" vertical="top" wrapText="1"/>
    </xf>
    <xf numFmtId="164" fontId="9" fillId="11" borderId="45" xfId="0" applyFont="1" applyFill="1" applyBorder="1" applyAlignment="1">
      <alignment horizontal="center" vertical="center" wrapText="1"/>
    </xf>
    <xf numFmtId="164" fontId="9" fillId="11" borderId="27" xfId="0" applyFont="1" applyFill="1" applyBorder="1" applyAlignment="1">
      <alignment horizontal="center" vertical="center" wrapText="1"/>
    </xf>
    <xf numFmtId="164" fontId="9" fillId="14" borderId="27" xfId="0" applyFont="1" applyFill="1" applyBorder="1" applyAlignment="1">
      <alignment horizontal="center" vertical="center" wrapText="1"/>
    </xf>
    <xf numFmtId="164" fontId="9" fillId="5" borderId="48" xfId="0" applyFont="1" applyFill="1" applyBorder="1" applyAlignment="1">
      <alignment horizontal="center" vertical="center" wrapText="1"/>
    </xf>
    <xf numFmtId="164" fontId="9" fillId="5" borderId="45" xfId="0" applyFont="1" applyFill="1" applyBorder="1" applyAlignment="1">
      <alignment horizontal="center" vertical="center" wrapText="1"/>
    </xf>
    <xf numFmtId="164" fontId="9" fillId="5" borderId="46" xfId="0" applyFont="1" applyFill="1" applyBorder="1" applyAlignment="1">
      <alignment horizontal="center" vertical="center" wrapText="1"/>
    </xf>
    <xf numFmtId="164" fontId="8" fillId="11" borderId="33" xfId="0" applyFont="1" applyFill="1" applyBorder="1" applyAlignment="1">
      <alignment horizontal="center" vertical="center" wrapText="1"/>
    </xf>
    <xf numFmtId="164" fontId="8" fillId="11" borderId="25" xfId="0" applyFont="1" applyFill="1" applyBorder="1" applyAlignment="1">
      <alignment horizontal="center" vertical="center" wrapText="1"/>
    </xf>
    <xf numFmtId="164" fontId="8" fillId="11" borderId="27" xfId="0" applyFont="1" applyFill="1" applyBorder="1" applyAlignment="1">
      <alignment horizontal="center" vertical="center" wrapText="1"/>
    </xf>
    <xf numFmtId="164" fontId="8" fillId="12" borderId="30" xfId="0" applyFont="1" applyFill="1" applyBorder="1" applyAlignment="1">
      <alignment horizontal="center" vertical="center" wrapText="1"/>
    </xf>
    <xf numFmtId="164" fontId="9" fillId="4" borderId="17" xfId="0" applyFont="1" applyFill="1" applyBorder="1" applyAlignment="1">
      <alignment horizontal="center" vertical="center"/>
    </xf>
    <xf numFmtId="164" fontId="9" fillId="4" borderId="25" xfId="0" applyFont="1" applyFill="1" applyBorder="1" applyAlignment="1">
      <alignment horizontal="center" vertical="center"/>
    </xf>
    <xf numFmtId="164" fontId="9" fillId="4" borderId="27" xfId="0" applyFont="1" applyFill="1" applyBorder="1" applyAlignment="1">
      <alignment horizontal="center" vertical="center"/>
    </xf>
    <xf numFmtId="164" fontId="9" fillId="2" borderId="33" xfId="0" applyFont="1" applyFill="1" applyBorder="1" applyAlignment="1">
      <alignment horizontal="center" vertical="center"/>
    </xf>
    <xf numFmtId="164" fontId="9" fillId="2" borderId="25" xfId="0" applyFont="1" applyFill="1" applyBorder="1" applyAlignment="1">
      <alignment horizontal="center" vertical="center"/>
    </xf>
    <xf numFmtId="164" fontId="9" fillId="2" borderId="27" xfId="0" applyFont="1" applyFill="1" applyBorder="1" applyAlignment="1">
      <alignment horizontal="center" vertical="center"/>
    </xf>
    <xf numFmtId="164" fontId="9" fillId="10" borderId="8" xfId="0" applyFont="1" applyFill="1" applyBorder="1" applyAlignment="1">
      <alignment horizontal="center" vertical="center"/>
    </xf>
    <xf numFmtId="164" fontId="9" fillId="10" borderId="55" xfId="0" applyFont="1" applyFill="1" applyBorder="1" applyAlignment="1">
      <alignment horizontal="center" vertical="top" wrapText="1"/>
    </xf>
    <xf numFmtId="164" fontId="9" fillId="2" borderId="8" xfId="0" applyFont="1" applyFill="1" applyBorder="1" applyAlignment="1">
      <alignment horizontal="center" vertical="center"/>
    </xf>
    <xf numFmtId="164" fontId="9" fillId="2" borderId="56" xfId="0" applyFont="1" applyFill="1" applyBorder="1" applyAlignment="1">
      <alignment horizontal="center" vertical="center"/>
    </xf>
    <xf numFmtId="164" fontId="9" fillId="2" borderId="55" xfId="0" applyFont="1" applyFill="1" applyBorder="1" applyAlignment="1">
      <alignment horizontal="center" vertical="center"/>
    </xf>
    <xf numFmtId="164" fontId="9" fillId="4" borderId="56" xfId="0" applyFont="1" applyFill="1" applyBorder="1" applyAlignment="1">
      <alignment horizontal="center" vertical="center"/>
    </xf>
    <xf numFmtId="164" fontId="9" fillId="4" borderId="34" xfId="0" applyFont="1" applyFill="1" applyBorder="1" applyAlignment="1">
      <alignment horizontal="center" vertical="center"/>
    </xf>
    <xf numFmtId="164" fontId="9" fillId="2" borderId="32" xfId="0" applyFont="1" applyFill="1" applyBorder="1" applyAlignment="1">
      <alignment horizontal="center" vertical="center"/>
    </xf>
    <xf numFmtId="164" fontId="17" fillId="10" borderId="28" xfId="0" applyFont="1" applyFill="1" applyBorder="1" applyAlignment="1">
      <alignment horizontal="center" vertical="center"/>
    </xf>
    <xf numFmtId="164" fontId="9" fillId="11" borderId="17" xfId="0" applyFont="1" applyFill="1" applyBorder="1" applyAlignment="1">
      <alignment horizontal="center" vertical="center"/>
    </xf>
    <xf numFmtId="164" fontId="9" fillId="11" borderId="25" xfId="0" applyFont="1" applyFill="1" applyBorder="1" applyAlignment="1">
      <alignment horizontal="center" vertical="center"/>
    </xf>
    <xf numFmtId="164" fontId="9" fillId="11" borderId="32" xfId="0" applyFont="1" applyFill="1" applyBorder="1" applyAlignment="1">
      <alignment horizontal="center" vertical="center"/>
    </xf>
    <xf numFmtId="164" fontId="9" fillId="12" borderId="34" xfId="0" applyFont="1" applyFill="1" applyBorder="1" applyAlignment="1">
      <alignment horizontal="center" vertical="center"/>
    </xf>
    <xf numFmtId="164" fontId="17" fillId="10" borderId="57" xfId="0" applyFont="1" applyFill="1" applyBorder="1" applyAlignment="1">
      <alignment horizontal="center" vertical="center"/>
    </xf>
    <xf numFmtId="164" fontId="9" fillId="13" borderId="33" xfId="0" applyFont="1" applyFill="1" applyBorder="1" applyAlignment="1">
      <alignment horizontal="center" vertical="center"/>
    </xf>
    <xf numFmtId="164" fontId="9" fillId="13" borderId="25" xfId="0" applyFont="1" applyFill="1" applyBorder="1" applyAlignment="1">
      <alignment horizontal="center" vertical="center"/>
    </xf>
    <xf numFmtId="164" fontId="9" fillId="13" borderId="32" xfId="0" applyFont="1" applyFill="1" applyBorder="1" applyAlignment="1">
      <alignment horizontal="center" vertical="center"/>
    </xf>
    <xf numFmtId="164" fontId="9" fillId="13" borderId="17" xfId="0" applyFont="1" applyFill="1" applyBorder="1" applyAlignment="1">
      <alignment horizontal="center" vertical="center"/>
    </xf>
    <xf numFmtId="164" fontId="9" fillId="13" borderId="27" xfId="0" applyFont="1" applyFill="1" applyBorder="1" applyAlignment="1">
      <alignment horizontal="center" vertical="center"/>
    </xf>
    <xf numFmtId="164" fontId="9" fillId="6" borderId="28" xfId="0" applyFont="1" applyFill="1" applyBorder="1" applyAlignment="1">
      <alignment horizontal="center" vertical="center"/>
    </xf>
    <xf numFmtId="164" fontId="17" fillId="10" borderId="28" xfId="0" applyFont="1" applyFill="1" applyBorder="1" applyAlignment="1">
      <alignment horizontal="center" vertical="center" wrapText="1"/>
    </xf>
    <xf numFmtId="166" fontId="19" fillId="7" borderId="28" xfId="0" applyNumberFormat="1" applyFont="1" applyFill="1" applyBorder="1" applyAlignment="1">
      <alignment horizontal="center" vertical="center" wrapText="1"/>
    </xf>
    <xf numFmtId="164" fontId="12" fillId="15" borderId="3" xfId="0" applyFont="1" applyFill="1" applyBorder="1" applyAlignment="1">
      <alignment horizontal="center" vertical="center" wrapText="1"/>
    </xf>
    <xf numFmtId="164" fontId="13" fillId="0" borderId="0" xfId="0" applyFont="1" applyFill="1" applyAlignment="1">
      <alignment horizontal="center" vertical="center"/>
    </xf>
    <xf numFmtId="164" fontId="14" fillId="0" borderId="41" xfId="0" applyFont="1" applyFill="1" applyBorder="1" applyAlignment="1">
      <alignment horizontal="center" vertical="center" wrapText="1"/>
    </xf>
    <xf numFmtId="164" fontId="8" fillId="0" borderId="38" xfId="0" applyFont="1" applyFill="1" applyBorder="1" applyAlignment="1">
      <alignment vertical="top" wrapText="1"/>
    </xf>
    <xf numFmtId="164" fontId="8" fillId="0" borderId="26" xfId="0" applyFont="1" applyFill="1" applyBorder="1" applyAlignment="1">
      <alignment vertical="top" wrapText="1"/>
    </xf>
    <xf numFmtId="165" fontId="8" fillId="11" borderId="39" xfId="0" applyNumberFormat="1" applyFont="1" applyFill="1" applyBorder="1" applyAlignment="1">
      <alignment horizontal="center" vertical="center" wrapText="1"/>
    </xf>
    <xf numFmtId="164" fontId="8" fillId="11" borderId="38" xfId="0" applyFont="1" applyFill="1" applyBorder="1" applyAlignment="1">
      <alignment horizontal="center" vertical="center" wrapText="1"/>
    </xf>
    <xf numFmtId="164" fontId="8" fillId="11" borderId="40" xfId="0" applyFont="1" applyFill="1" applyBorder="1" applyAlignment="1">
      <alignment horizontal="center" vertical="center"/>
    </xf>
    <xf numFmtId="164" fontId="9" fillId="14" borderId="31" xfId="0" applyFont="1" applyFill="1" applyBorder="1" applyAlignment="1">
      <alignment horizontal="center" vertical="center" wrapText="1"/>
    </xf>
    <xf numFmtId="164" fontId="8" fillId="5" borderId="39" xfId="20" applyNumberFormat="1" applyFont="1" applyFill="1" applyBorder="1" applyAlignment="1" applyProtection="1">
      <alignment horizontal="center" vertical="center"/>
      <protection/>
    </xf>
    <xf numFmtId="164" fontId="8" fillId="5" borderId="38" xfId="20" applyNumberFormat="1" applyFont="1" applyFill="1" applyBorder="1" applyAlignment="1" applyProtection="1">
      <alignment horizontal="center" vertical="center"/>
      <protection/>
    </xf>
    <xf numFmtId="164" fontId="8" fillId="5" borderId="26" xfId="20" applyNumberFormat="1" applyFont="1" applyFill="1" applyBorder="1" applyAlignment="1" applyProtection="1">
      <alignment horizontal="center" vertical="center"/>
      <protection/>
    </xf>
    <xf numFmtId="164" fontId="8" fillId="11" borderId="39" xfId="0" applyFont="1" applyFill="1" applyBorder="1" applyAlignment="1">
      <alignment horizontal="center" vertical="center" wrapText="1"/>
    </xf>
    <xf numFmtId="164" fontId="8" fillId="11" borderId="26" xfId="0" applyFont="1" applyFill="1" applyBorder="1" applyAlignment="1">
      <alignment horizontal="center" vertical="center" wrapText="1"/>
    </xf>
    <xf numFmtId="164" fontId="8" fillId="12" borderId="42" xfId="0" applyFont="1" applyFill="1" applyBorder="1" applyAlignment="1">
      <alignment horizontal="center" vertical="center" wrapText="1"/>
    </xf>
    <xf numFmtId="164" fontId="5" fillId="10" borderId="24" xfId="0" applyFont="1" applyFill="1" applyBorder="1" applyAlignment="1">
      <alignment horizontal="center" vertical="center" wrapText="1"/>
    </xf>
    <xf numFmtId="164" fontId="8" fillId="4" borderId="10" xfId="0" applyFont="1" applyFill="1" applyBorder="1" applyAlignment="1">
      <alignment horizontal="center" vertical="center" wrapText="1"/>
    </xf>
    <xf numFmtId="164" fontId="8" fillId="4" borderId="11" xfId="0" applyFont="1" applyFill="1" applyBorder="1" applyAlignment="1">
      <alignment horizontal="center" vertical="center" wrapText="1"/>
    </xf>
    <xf numFmtId="164" fontId="8" fillId="4" borderId="18" xfId="0" applyFont="1" applyFill="1" applyBorder="1" applyAlignment="1">
      <alignment horizontal="center" vertical="center" wrapText="1"/>
    </xf>
    <xf numFmtId="164" fontId="8" fillId="2" borderId="19" xfId="0" applyFont="1" applyFill="1" applyBorder="1" applyAlignment="1">
      <alignment horizontal="center" vertical="center" wrapText="1"/>
    </xf>
    <xf numFmtId="164" fontId="8" fillId="2" borderId="12" xfId="0" applyFont="1" applyFill="1" applyBorder="1" applyAlignment="1">
      <alignment horizontal="center" vertical="center" wrapText="1"/>
    </xf>
    <xf numFmtId="164" fontId="8" fillId="2" borderId="10" xfId="0" applyFont="1" applyFill="1" applyBorder="1" applyAlignment="1">
      <alignment horizontal="center" vertical="center" wrapText="1"/>
    </xf>
    <xf numFmtId="164" fontId="8" fillId="2" borderId="11" xfId="0" applyFont="1" applyFill="1" applyBorder="1" applyAlignment="1">
      <alignment horizontal="center" vertical="center" wrapText="1"/>
    </xf>
    <xf numFmtId="164" fontId="8" fillId="2" borderId="18" xfId="0" applyFont="1" applyFill="1" applyBorder="1" applyAlignment="1">
      <alignment horizontal="center" vertical="center" wrapText="1"/>
    </xf>
    <xf numFmtId="164" fontId="8" fillId="10" borderId="41" xfId="0" applyFont="1" applyFill="1" applyBorder="1" applyAlignment="1">
      <alignment horizontal="center" vertical="center" wrapText="1"/>
    </xf>
    <xf numFmtId="164" fontId="8" fillId="10" borderId="42" xfId="0" applyFont="1" applyFill="1" applyBorder="1" applyAlignment="1">
      <alignment horizontal="center" vertical="center" wrapText="1"/>
    </xf>
    <xf numFmtId="164" fontId="8" fillId="2" borderId="39" xfId="0" applyFont="1" applyFill="1" applyBorder="1" applyAlignment="1">
      <alignment horizontal="center" vertical="center" wrapText="1"/>
    </xf>
    <xf numFmtId="164" fontId="8" fillId="2" borderId="38" xfId="0" applyFont="1" applyFill="1" applyBorder="1" applyAlignment="1">
      <alignment horizontal="center" vertical="center" wrapText="1"/>
    </xf>
    <xf numFmtId="164" fontId="8" fillId="2" borderId="40" xfId="0" applyFont="1" applyFill="1" applyBorder="1" applyAlignment="1">
      <alignment horizontal="center" vertical="center" wrapText="1"/>
    </xf>
    <xf numFmtId="164" fontId="8" fillId="4" borderId="41" xfId="0" applyFont="1" applyFill="1" applyBorder="1" applyAlignment="1">
      <alignment horizontal="center" vertical="center" wrapText="1"/>
    </xf>
    <xf numFmtId="164" fontId="8" fillId="4" borderId="38" xfId="0" applyFont="1" applyFill="1" applyBorder="1" applyAlignment="1">
      <alignment horizontal="center" vertical="center" wrapText="1"/>
    </xf>
    <xf numFmtId="164" fontId="8" fillId="4" borderId="40" xfId="0" applyFont="1" applyFill="1" applyBorder="1" applyAlignment="1">
      <alignment horizontal="center" vertical="center" wrapText="1"/>
    </xf>
    <xf numFmtId="164" fontId="5" fillId="10" borderId="31" xfId="0" applyFont="1" applyFill="1" applyBorder="1" applyAlignment="1">
      <alignment horizontal="center" vertical="center" wrapText="1"/>
    </xf>
    <xf numFmtId="165" fontId="8" fillId="11" borderId="38" xfId="0" applyNumberFormat="1" applyFont="1" applyFill="1" applyBorder="1" applyAlignment="1">
      <alignment horizontal="center" vertical="center" wrapText="1"/>
    </xf>
    <xf numFmtId="165" fontId="8" fillId="11" borderId="40" xfId="0" applyNumberFormat="1" applyFont="1" applyFill="1" applyBorder="1" applyAlignment="1">
      <alignment horizontal="center" vertical="center" wrapText="1"/>
    </xf>
    <xf numFmtId="165" fontId="8" fillId="12" borderId="31" xfId="0" applyNumberFormat="1" applyFont="1" applyFill="1" applyBorder="1" applyAlignment="1">
      <alignment horizontal="center" vertical="center" wrapText="1"/>
    </xf>
    <xf numFmtId="165" fontId="8" fillId="13" borderId="41" xfId="0" applyNumberFormat="1" applyFont="1" applyFill="1" applyBorder="1" applyAlignment="1">
      <alignment horizontal="center" vertical="center" wrapText="1"/>
    </xf>
    <xf numFmtId="165" fontId="8" fillId="13" borderId="38" xfId="0" applyNumberFormat="1" applyFont="1" applyFill="1" applyBorder="1" applyAlignment="1">
      <alignment horizontal="center" vertical="center" wrapText="1"/>
    </xf>
    <xf numFmtId="165" fontId="8" fillId="13" borderId="40" xfId="0" applyNumberFormat="1" applyFont="1" applyFill="1" applyBorder="1" applyAlignment="1">
      <alignment horizontal="center" vertical="center" wrapText="1"/>
    </xf>
    <xf numFmtId="165" fontId="8" fillId="13" borderId="39" xfId="0" applyNumberFormat="1" applyFont="1" applyFill="1" applyBorder="1" applyAlignment="1">
      <alignment horizontal="center" vertical="center" wrapText="1"/>
    </xf>
    <xf numFmtId="165" fontId="8" fillId="13" borderId="26" xfId="0" applyNumberFormat="1" applyFont="1" applyFill="1" applyBorder="1" applyAlignment="1">
      <alignment horizontal="center" vertical="center" wrapText="1"/>
    </xf>
    <xf numFmtId="165" fontId="8" fillId="6" borderId="31" xfId="0" applyNumberFormat="1" applyFont="1" applyFill="1" applyBorder="1" applyAlignment="1">
      <alignment horizontal="center" vertical="center" wrapText="1"/>
    </xf>
    <xf numFmtId="166" fontId="6" fillId="7" borderId="31" xfId="0" applyNumberFormat="1" applyFont="1" applyFill="1" applyBorder="1" applyAlignment="1">
      <alignment horizontal="center" vertical="center" wrapText="1"/>
    </xf>
    <xf numFmtId="164" fontId="0" fillId="0" borderId="0" xfId="0" applyFill="1" applyAlignment="1">
      <alignment wrapText="1"/>
    </xf>
    <xf numFmtId="164" fontId="2" fillId="0" borderId="0" xfId="0" applyFont="1" applyFill="1" applyBorder="1" applyAlignment="1">
      <alignment vertical="top" wrapText="1"/>
    </xf>
    <xf numFmtId="164" fontId="15" fillId="0" borderId="0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21" fillId="0" borderId="0" xfId="0" applyFont="1" applyFill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  <cellStyle name="Обычный 2 2" xfId="22"/>
    <cellStyle name="Обычный 3 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1:DB19"/>
  <sheetViews>
    <sheetView zoomScale="70" zoomScaleNormal="70" zoomScaleSheetLayoutView="9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19" sqref="A19"/>
    </sheetView>
  </sheetViews>
  <sheetFormatPr defaultColWidth="9.140625" defaultRowHeight="15"/>
  <cols>
    <col min="1" max="1" width="5.28125" style="1" customWidth="1"/>
    <col min="2" max="2" width="19.28125" style="2" customWidth="1"/>
    <col min="3" max="3" width="46.8515625" style="2" customWidth="1"/>
    <col min="4" max="4" width="15.8515625" style="3" customWidth="1"/>
    <col min="5" max="5" width="27.28125" style="4" customWidth="1"/>
    <col min="6" max="6" width="16.421875" style="5" customWidth="1"/>
    <col min="7" max="7" width="15.00390625" style="5" customWidth="1"/>
    <col min="8" max="8" width="9.7109375" style="5" customWidth="1"/>
    <col min="9" max="10" width="12.57421875" style="5" customWidth="1"/>
    <col min="11" max="11" width="12.421875" style="5" customWidth="1"/>
    <col min="12" max="12" width="12.140625" style="5" customWidth="1"/>
    <col min="13" max="13" width="12.57421875" style="5" customWidth="1"/>
    <col min="14" max="14" width="12.140625" style="5" customWidth="1"/>
    <col min="15" max="15" width="12.7109375" style="5" customWidth="1"/>
    <col min="16" max="16" width="14.28125" style="5" customWidth="1"/>
    <col min="17" max="17" width="10.7109375" style="5" customWidth="1"/>
    <col min="18" max="18" width="10.8515625" style="6" customWidth="1"/>
    <col min="19" max="19" width="10.00390625" style="6" customWidth="1"/>
    <col min="20" max="20" width="10.57421875" style="6" customWidth="1"/>
    <col min="21" max="21" width="13.140625" style="6" customWidth="1"/>
    <col min="22" max="22" width="13.57421875" style="6" customWidth="1"/>
    <col min="23" max="23" width="9.8515625" style="6" customWidth="1"/>
    <col min="24" max="24" width="14.8515625" style="6" customWidth="1"/>
    <col min="25" max="25" width="9.421875" style="6" customWidth="1"/>
    <col min="26" max="26" width="12.28125" style="6" customWidth="1"/>
    <col min="27" max="27" width="14.28125" style="6" customWidth="1"/>
    <col min="28" max="28" width="10.57421875" style="6" customWidth="1"/>
    <col min="29" max="29" width="10.00390625" style="6" customWidth="1"/>
    <col min="30" max="30" width="13.8515625" style="6" customWidth="1"/>
    <col min="31" max="31" width="11.7109375" style="6" customWidth="1"/>
    <col min="32" max="32" width="10.57421875" style="6" customWidth="1"/>
    <col min="33" max="34" width="9.421875" style="6" customWidth="1"/>
    <col min="35" max="35" width="14.28125" style="6" customWidth="1"/>
    <col min="36" max="36" width="13.57421875" style="6" customWidth="1"/>
    <col min="37" max="37" width="12.421875" style="6" customWidth="1"/>
    <col min="38" max="38" width="13.57421875" style="6" customWidth="1"/>
    <col min="39" max="39" width="11.421875" style="6" customWidth="1"/>
    <col min="40" max="40" width="12.00390625" style="6" customWidth="1"/>
    <col min="41" max="41" width="16.00390625" style="6" customWidth="1"/>
    <col min="42" max="42" width="10.28125" style="6" customWidth="1"/>
    <col min="43" max="43" width="9.421875" style="6" customWidth="1"/>
    <col min="44" max="44" width="9.57421875" style="6" customWidth="1"/>
    <col min="45" max="45" width="16.140625" style="6" customWidth="1"/>
    <col min="46" max="46" width="12.140625" style="6" customWidth="1"/>
    <col min="47" max="47" width="13.28125" style="6" customWidth="1"/>
    <col min="48" max="48" width="14.00390625" style="6" customWidth="1"/>
    <col min="49" max="49" width="11.7109375" style="6" customWidth="1"/>
    <col min="50" max="50" width="9.140625" style="6" customWidth="1"/>
    <col min="51" max="51" width="13.57421875" style="6" customWidth="1"/>
    <col min="52" max="52" width="15.28125" style="6" customWidth="1"/>
    <col min="53" max="53" width="9.57421875" style="6" customWidth="1"/>
    <col min="54" max="54" width="12.140625" style="6" customWidth="1"/>
    <col min="55" max="55" width="9.421875" style="6" customWidth="1"/>
    <col min="56" max="56" width="12.421875" style="6" customWidth="1"/>
    <col min="57" max="57" width="10.57421875" style="6" customWidth="1"/>
    <col min="58" max="58" width="12.8515625" style="6" customWidth="1"/>
    <col min="59" max="59" width="9.421875" style="6" customWidth="1"/>
    <col min="60" max="60" width="13.421875" style="6" customWidth="1"/>
    <col min="61" max="61" width="13.00390625" style="6" customWidth="1"/>
    <col min="62" max="62" width="15.00390625" style="6" customWidth="1"/>
    <col min="63" max="63" width="9.57421875" style="6" customWidth="1"/>
    <col min="64" max="64" width="10.28125" style="6" customWidth="1"/>
    <col min="65" max="65" width="9.7109375" style="6" customWidth="1"/>
    <col min="66" max="66" width="14.28125" style="6" customWidth="1"/>
    <col min="67" max="67" width="9.421875" style="6" customWidth="1"/>
    <col min="68" max="68" width="11.00390625" style="6" customWidth="1"/>
    <col min="69" max="69" width="13.28125" style="6" customWidth="1"/>
    <col min="70" max="70" width="13.57421875" style="6" customWidth="1"/>
    <col min="71" max="71" width="13.00390625" style="6" customWidth="1"/>
    <col min="72" max="72" width="14.8515625" style="6" customWidth="1"/>
    <col min="73" max="73" width="10.00390625" style="6" customWidth="1"/>
    <col min="74" max="74" width="9.421875" style="6" customWidth="1"/>
    <col min="75" max="75" width="14.28125" style="6" customWidth="1"/>
    <col min="76" max="76" width="9.140625" style="6" customWidth="1"/>
    <col min="77" max="77" width="10.00390625" style="6" customWidth="1"/>
    <col min="78" max="78" width="11.8515625" style="6" customWidth="1"/>
    <col min="79" max="79" width="14.00390625" style="6" customWidth="1"/>
    <col min="80" max="80" width="13.00390625" style="6" customWidth="1"/>
    <col min="81" max="81" width="11.7109375" style="6" customWidth="1"/>
    <col min="82" max="82" width="13.140625" style="6" customWidth="1"/>
    <col min="83" max="83" width="14.57421875" style="6" customWidth="1"/>
    <col min="84" max="84" width="13.00390625" style="6" customWidth="1"/>
    <col min="85" max="85" width="12.421875" style="6" customWidth="1"/>
    <col min="86" max="86" width="12.7109375" style="6" customWidth="1"/>
    <col min="87" max="87" width="13.7109375" style="6" customWidth="1"/>
    <col min="88" max="88" width="10.421875" style="6" customWidth="1"/>
    <col min="89" max="89" width="12.7109375" style="6" customWidth="1"/>
    <col min="90" max="90" width="11.8515625" style="6" customWidth="1"/>
    <col min="91" max="91" width="9.7109375" style="0" customWidth="1"/>
    <col min="95" max="95" width="9.421875" style="0" customWidth="1"/>
    <col min="96" max="96" width="10.140625" style="0" customWidth="1"/>
    <col min="98" max="98" width="9.7109375" style="0" customWidth="1"/>
    <col min="99" max="99" width="11.140625" style="0" customWidth="1"/>
    <col min="103" max="103" width="9.421875" style="0" customWidth="1"/>
    <col min="104" max="104" width="9.7109375" style="0" customWidth="1"/>
    <col min="105" max="105" width="11.140625" style="0" customWidth="1"/>
    <col min="106" max="106" width="12.28125" style="0" customWidth="1"/>
  </cols>
  <sheetData>
    <row r="1" spans="1:106" ht="26.2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</row>
    <row r="2" spans="1:106" s="16" customFormat="1" ht="39.75" customHeight="1">
      <c r="A2" s="8" t="s">
        <v>1</v>
      </c>
      <c r="B2" s="9" t="s">
        <v>2</v>
      </c>
      <c r="C2" s="10" t="s">
        <v>3</v>
      </c>
      <c r="D2" s="11" t="s">
        <v>4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2" t="s">
        <v>5</v>
      </c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3" t="s">
        <v>6</v>
      </c>
      <c r="BR2" s="13"/>
      <c r="BS2" s="13"/>
      <c r="BT2" s="13"/>
      <c r="BU2" s="13"/>
      <c r="BV2" s="13"/>
      <c r="BW2" s="13"/>
      <c r="BX2" s="13"/>
      <c r="BY2" s="13"/>
      <c r="BZ2" s="13"/>
      <c r="CA2" s="14" t="s">
        <v>7</v>
      </c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5" t="s">
        <v>8</v>
      </c>
    </row>
    <row r="3" spans="1:106" s="31" customFormat="1" ht="64.5" customHeight="1">
      <c r="A3" s="8"/>
      <c r="B3" s="9"/>
      <c r="C3" s="10"/>
      <c r="D3" s="17" t="s">
        <v>9</v>
      </c>
      <c r="E3" s="17"/>
      <c r="F3" s="17"/>
      <c r="G3" s="17"/>
      <c r="H3" s="17"/>
      <c r="I3" s="18" t="s">
        <v>10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9" t="s">
        <v>11</v>
      </c>
      <c r="U3" s="19"/>
      <c r="V3" s="19"/>
      <c r="W3" s="19"/>
      <c r="X3" s="20" t="s">
        <v>12</v>
      </c>
      <c r="Y3" s="20"/>
      <c r="Z3" s="21" t="s">
        <v>13</v>
      </c>
      <c r="AA3" s="22" t="s">
        <v>14</v>
      </c>
      <c r="AB3" s="22"/>
      <c r="AC3" s="22"/>
      <c r="AD3" s="22"/>
      <c r="AE3" s="22"/>
      <c r="AF3" s="22"/>
      <c r="AG3" s="22"/>
      <c r="AH3" s="23" t="s">
        <v>15</v>
      </c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 t="s">
        <v>16</v>
      </c>
      <c r="AT3" s="23"/>
      <c r="AU3" s="23"/>
      <c r="AV3" s="23"/>
      <c r="AW3" s="23"/>
      <c r="AX3" s="23"/>
      <c r="AY3" s="24" t="s">
        <v>17</v>
      </c>
      <c r="AZ3" s="24"/>
      <c r="BA3" s="24"/>
      <c r="BB3" s="23" t="s">
        <v>18</v>
      </c>
      <c r="BC3" s="23"/>
      <c r="BD3" s="23"/>
      <c r="BE3" s="23"/>
      <c r="BF3" s="23"/>
      <c r="BG3" s="23"/>
      <c r="BH3" s="25" t="s">
        <v>19</v>
      </c>
      <c r="BI3" s="25"/>
      <c r="BJ3" s="25"/>
      <c r="BK3" s="25"/>
      <c r="BL3" s="23" t="s">
        <v>20</v>
      </c>
      <c r="BM3" s="23"/>
      <c r="BN3" s="23"/>
      <c r="BO3" s="23"/>
      <c r="BP3" s="26" t="s">
        <v>21</v>
      </c>
      <c r="BQ3" s="27" t="s">
        <v>22</v>
      </c>
      <c r="BR3" s="27"/>
      <c r="BS3" s="27"/>
      <c r="BT3" s="27"/>
      <c r="BU3" s="27"/>
      <c r="BV3" s="27"/>
      <c r="BW3" s="28" t="s">
        <v>23</v>
      </c>
      <c r="BX3" s="28"/>
      <c r="BY3" s="28"/>
      <c r="BZ3" s="26" t="s">
        <v>24</v>
      </c>
      <c r="CA3" s="29" t="s">
        <v>25</v>
      </c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 t="s">
        <v>26</v>
      </c>
      <c r="CS3" s="29"/>
      <c r="CT3" s="29"/>
      <c r="CU3" s="29"/>
      <c r="CV3" s="29"/>
      <c r="CW3" s="29"/>
      <c r="CX3" s="30" t="s">
        <v>27</v>
      </c>
      <c r="CY3" s="30"/>
      <c r="CZ3" s="30"/>
      <c r="DA3" s="26" t="s">
        <v>28</v>
      </c>
      <c r="DB3" s="15"/>
    </row>
    <row r="4" spans="1:106" s="31" customFormat="1" ht="29.25" customHeight="1">
      <c r="A4" s="8"/>
      <c r="B4" s="9"/>
      <c r="C4" s="10"/>
      <c r="D4" s="32" t="s">
        <v>29</v>
      </c>
      <c r="E4" s="32"/>
      <c r="F4" s="33" t="s">
        <v>30</v>
      </c>
      <c r="G4" s="34" t="s">
        <v>31</v>
      </c>
      <c r="H4" s="35" t="s">
        <v>32</v>
      </c>
      <c r="I4" s="36" t="s">
        <v>33</v>
      </c>
      <c r="J4" s="37" t="s">
        <v>34</v>
      </c>
      <c r="K4" s="37" t="s">
        <v>35</v>
      </c>
      <c r="L4" s="37" t="s">
        <v>36</v>
      </c>
      <c r="M4" s="37" t="s">
        <v>37</v>
      </c>
      <c r="N4" s="37" t="s">
        <v>38</v>
      </c>
      <c r="O4" s="37" t="s">
        <v>39</v>
      </c>
      <c r="P4" s="37" t="s">
        <v>40</v>
      </c>
      <c r="Q4" s="37" t="s">
        <v>41</v>
      </c>
      <c r="R4" s="38" t="s">
        <v>42</v>
      </c>
      <c r="S4" s="35" t="s">
        <v>43</v>
      </c>
      <c r="T4" s="39" t="s">
        <v>44</v>
      </c>
      <c r="U4" s="39" t="s">
        <v>45</v>
      </c>
      <c r="V4" s="39" t="s">
        <v>46</v>
      </c>
      <c r="W4" s="35" t="s">
        <v>47</v>
      </c>
      <c r="X4" s="40" t="s">
        <v>48</v>
      </c>
      <c r="Y4" s="41" t="s">
        <v>49</v>
      </c>
      <c r="Z4" s="21"/>
      <c r="AA4" s="22"/>
      <c r="AB4" s="22"/>
      <c r="AC4" s="22"/>
      <c r="AD4" s="22"/>
      <c r="AE4" s="22"/>
      <c r="AF4" s="22"/>
      <c r="AG4" s="22"/>
      <c r="AH4" s="42" t="s">
        <v>50</v>
      </c>
      <c r="AI4" s="42"/>
      <c r="AJ4" s="42"/>
      <c r="AK4" s="42"/>
      <c r="AL4" s="43" t="s">
        <v>51</v>
      </c>
      <c r="AM4" s="43"/>
      <c r="AN4" s="43"/>
      <c r="AO4" s="43"/>
      <c r="AP4" s="43"/>
      <c r="AQ4" s="43"/>
      <c r="AR4" s="43"/>
      <c r="AS4" s="23"/>
      <c r="AT4" s="23"/>
      <c r="AU4" s="23"/>
      <c r="AV4" s="23"/>
      <c r="AW4" s="23"/>
      <c r="AX4" s="23"/>
      <c r="AY4" s="24"/>
      <c r="AZ4" s="24"/>
      <c r="BA4" s="24"/>
      <c r="BB4" s="23"/>
      <c r="BC4" s="23"/>
      <c r="BD4" s="23"/>
      <c r="BE4" s="23"/>
      <c r="BF4" s="23"/>
      <c r="BG4" s="23"/>
      <c r="BH4" s="25"/>
      <c r="BI4" s="25"/>
      <c r="BJ4" s="25"/>
      <c r="BK4" s="25"/>
      <c r="BL4" s="23"/>
      <c r="BM4" s="23"/>
      <c r="BN4" s="23"/>
      <c r="BO4" s="23"/>
      <c r="BP4" s="26"/>
      <c r="BQ4" s="27"/>
      <c r="BR4" s="27"/>
      <c r="BS4" s="27"/>
      <c r="BT4" s="27"/>
      <c r="BU4" s="27"/>
      <c r="BV4" s="27"/>
      <c r="BW4" s="28"/>
      <c r="BX4" s="28"/>
      <c r="BY4" s="28"/>
      <c r="BZ4" s="26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30"/>
      <c r="CY4" s="30"/>
      <c r="CZ4" s="30"/>
      <c r="DA4" s="26"/>
      <c r="DB4" s="15"/>
    </row>
    <row r="5" spans="1:106" s="71" customFormat="1" ht="64.5" customHeight="1">
      <c r="A5" s="8"/>
      <c r="B5" s="9"/>
      <c r="C5" s="10"/>
      <c r="D5" s="44" t="s">
        <v>52</v>
      </c>
      <c r="E5" s="44" t="s">
        <v>53</v>
      </c>
      <c r="F5" s="33"/>
      <c r="G5" s="34"/>
      <c r="H5" s="35"/>
      <c r="I5" s="36"/>
      <c r="J5" s="37" t="s">
        <v>34</v>
      </c>
      <c r="K5" s="37" t="s">
        <v>35</v>
      </c>
      <c r="L5" s="37" t="s">
        <v>54</v>
      </c>
      <c r="M5" s="37" t="s">
        <v>55</v>
      </c>
      <c r="N5" s="37" t="s">
        <v>55</v>
      </c>
      <c r="O5" s="37" t="s">
        <v>56</v>
      </c>
      <c r="P5" s="37" t="s">
        <v>57</v>
      </c>
      <c r="Q5" s="37" t="s">
        <v>58</v>
      </c>
      <c r="R5" s="38" t="s">
        <v>42</v>
      </c>
      <c r="S5" s="35"/>
      <c r="T5" s="39"/>
      <c r="U5" s="39"/>
      <c r="V5" s="39"/>
      <c r="W5" s="35"/>
      <c r="X5" s="40"/>
      <c r="Y5" s="41"/>
      <c r="Z5" s="21"/>
      <c r="AA5" s="45" t="s">
        <v>59</v>
      </c>
      <c r="AB5" s="46" t="s">
        <v>60</v>
      </c>
      <c r="AC5" s="46" t="s">
        <v>61</v>
      </c>
      <c r="AD5" s="46" t="s">
        <v>62</v>
      </c>
      <c r="AE5" s="46" t="s">
        <v>63</v>
      </c>
      <c r="AF5" s="47" t="s">
        <v>64</v>
      </c>
      <c r="AG5" s="48" t="s">
        <v>65</v>
      </c>
      <c r="AH5" s="49" t="s">
        <v>66</v>
      </c>
      <c r="AI5" s="50" t="s">
        <v>67</v>
      </c>
      <c r="AJ5" s="50" t="s">
        <v>68</v>
      </c>
      <c r="AK5" s="51" t="s">
        <v>69</v>
      </c>
      <c r="AL5" s="52" t="s">
        <v>70</v>
      </c>
      <c r="AM5" s="50" t="s">
        <v>71</v>
      </c>
      <c r="AN5" s="50" t="s">
        <v>72</v>
      </c>
      <c r="AO5" s="50" t="s">
        <v>73</v>
      </c>
      <c r="AP5" s="50" t="s">
        <v>74</v>
      </c>
      <c r="AQ5" s="51" t="s">
        <v>75</v>
      </c>
      <c r="AR5" s="53" t="s">
        <v>76</v>
      </c>
      <c r="AS5" s="52" t="s">
        <v>77</v>
      </c>
      <c r="AT5" s="50" t="s">
        <v>78</v>
      </c>
      <c r="AU5" s="50" t="s">
        <v>79</v>
      </c>
      <c r="AV5" s="50" t="s">
        <v>80</v>
      </c>
      <c r="AW5" s="51" t="s">
        <v>81</v>
      </c>
      <c r="AX5" s="48" t="s">
        <v>82</v>
      </c>
      <c r="AY5" s="54" t="s">
        <v>83</v>
      </c>
      <c r="AZ5" s="55" t="s">
        <v>84</v>
      </c>
      <c r="BA5" s="48" t="s">
        <v>85</v>
      </c>
      <c r="BB5" s="56" t="s">
        <v>86</v>
      </c>
      <c r="BC5" s="57" t="s">
        <v>87</v>
      </c>
      <c r="BD5" s="57" t="s">
        <v>88</v>
      </c>
      <c r="BE5" s="57" t="s">
        <v>89</v>
      </c>
      <c r="BF5" s="58" t="s">
        <v>90</v>
      </c>
      <c r="BG5" s="48" t="s">
        <v>91</v>
      </c>
      <c r="BH5" s="59" t="s">
        <v>92</v>
      </c>
      <c r="BI5" s="60" t="s">
        <v>93</v>
      </c>
      <c r="BJ5" s="61" t="s">
        <v>94</v>
      </c>
      <c r="BK5" s="48" t="s">
        <v>95</v>
      </c>
      <c r="BL5" s="52" t="s">
        <v>96</v>
      </c>
      <c r="BM5" s="50" t="s">
        <v>97</v>
      </c>
      <c r="BN5" s="51" t="s">
        <v>98</v>
      </c>
      <c r="BO5" s="48" t="s">
        <v>99</v>
      </c>
      <c r="BP5" s="26"/>
      <c r="BQ5" s="62" t="s">
        <v>100</v>
      </c>
      <c r="BR5" s="63" t="s">
        <v>101</v>
      </c>
      <c r="BS5" s="63" t="s">
        <v>102</v>
      </c>
      <c r="BT5" s="64" t="s">
        <v>103</v>
      </c>
      <c r="BU5" s="48" t="s">
        <v>104</v>
      </c>
      <c r="BV5" s="65" t="s">
        <v>105</v>
      </c>
      <c r="BW5" s="66"/>
      <c r="BX5" s="48" t="s">
        <v>106</v>
      </c>
      <c r="BY5" s="65" t="s">
        <v>107</v>
      </c>
      <c r="BZ5" s="26"/>
      <c r="CA5" s="67" t="s">
        <v>108</v>
      </c>
      <c r="CB5" s="68" t="s">
        <v>109</v>
      </c>
      <c r="CC5" s="68" t="s">
        <v>110</v>
      </c>
      <c r="CD5" s="68" t="s">
        <v>111</v>
      </c>
      <c r="CE5" s="68" t="s">
        <v>112</v>
      </c>
      <c r="CF5" s="68" t="s">
        <v>113</v>
      </c>
      <c r="CG5" s="68" t="s">
        <v>114</v>
      </c>
      <c r="CH5" s="68" t="s">
        <v>115</v>
      </c>
      <c r="CI5" s="68" t="s">
        <v>116</v>
      </c>
      <c r="CJ5" s="68" t="s">
        <v>117</v>
      </c>
      <c r="CK5" s="68" t="s">
        <v>118</v>
      </c>
      <c r="CL5" s="68" t="s">
        <v>119</v>
      </c>
      <c r="CM5" s="68" t="s">
        <v>120</v>
      </c>
      <c r="CN5" s="68" t="s">
        <v>121</v>
      </c>
      <c r="CO5" s="69" t="s">
        <v>122</v>
      </c>
      <c r="CP5" s="48" t="s">
        <v>123</v>
      </c>
      <c r="CQ5" s="65" t="s">
        <v>124</v>
      </c>
      <c r="CR5" s="67" t="s">
        <v>125</v>
      </c>
      <c r="CS5" s="68" t="s">
        <v>126</v>
      </c>
      <c r="CT5" s="68" t="s">
        <v>127</v>
      </c>
      <c r="CU5" s="69" t="s">
        <v>128</v>
      </c>
      <c r="CV5" s="48" t="s">
        <v>129</v>
      </c>
      <c r="CW5" s="65" t="s">
        <v>130</v>
      </c>
      <c r="CX5" s="70"/>
      <c r="CY5" s="48" t="s">
        <v>131</v>
      </c>
      <c r="CZ5" s="65" t="s">
        <v>132</v>
      </c>
      <c r="DA5" s="26"/>
      <c r="DB5" s="15"/>
    </row>
    <row r="6" spans="1:106" s="74" customFormat="1" ht="39" customHeight="1">
      <c r="A6" s="8"/>
      <c r="B6" s="9"/>
      <c r="C6" s="10"/>
      <c r="D6" s="44"/>
      <c r="E6" s="44"/>
      <c r="F6" s="72" t="s">
        <v>133</v>
      </c>
      <c r="G6" s="73" t="s">
        <v>134</v>
      </c>
      <c r="H6" s="35"/>
      <c r="I6" s="36"/>
      <c r="J6" s="37" t="s">
        <v>135</v>
      </c>
      <c r="K6" s="37" t="s">
        <v>136</v>
      </c>
      <c r="L6" s="37" t="s">
        <v>137</v>
      </c>
      <c r="M6" s="37" t="s">
        <v>135</v>
      </c>
      <c r="N6" s="37" t="s">
        <v>137</v>
      </c>
      <c r="O6" s="37" t="s">
        <v>138</v>
      </c>
      <c r="P6" s="37" t="s">
        <v>135</v>
      </c>
      <c r="Q6" s="37" t="s">
        <v>139</v>
      </c>
      <c r="R6" s="38" t="s">
        <v>139</v>
      </c>
      <c r="S6" s="35"/>
      <c r="T6" s="39" t="s">
        <v>140</v>
      </c>
      <c r="U6" s="39" t="s">
        <v>141</v>
      </c>
      <c r="V6" s="39"/>
      <c r="W6" s="35"/>
      <c r="X6" s="40"/>
      <c r="Y6" s="41"/>
      <c r="Z6" s="21"/>
      <c r="AA6" s="45"/>
      <c r="AB6" s="46"/>
      <c r="AC6" s="46"/>
      <c r="AD6" s="46"/>
      <c r="AE6" s="46"/>
      <c r="AF6" s="47"/>
      <c r="AG6" s="48"/>
      <c r="AH6" s="49"/>
      <c r="AI6" s="50"/>
      <c r="AJ6" s="50"/>
      <c r="AK6" s="51"/>
      <c r="AL6" s="52"/>
      <c r="AM6" s="50"/>
      <c r="AN6" s="50"/>
      <c r="AO6" s="50" t="s">
        <v>142</v>
      </c>
      <c r="AP6" s="50" t="s">
        <v>142</v>
      </c>
      <c r="AQ6" s="51"/>
      <c r="AR6" s="53"/>
      <c r="AS6" s="52"/>
      <c r="AT6" s="50"/>
      <c r="AU6" s="50"/>
      <c r="AV6" s="50"/>
      <c r="AW6" s="51"/>
      <c r="AX6" s="48"/>
      <c r="AY6" s="54"/>
      <c r="AZ6" s="55"/>
      <c r="BA6" s="48"/>
      <c r="BB6" s="56"/>
      <c r="BC6" s="57"/>
      <c r="BD6" s="57"/>
      <c r="BE6" s="57"/>
      <c r="BF6" s="58"/>
      <c r="BG6" s="48"/>
      <c r="BH6" s="59"/>
      <c r="BI6" s="60"/>
      <c r="BJ6" s="61"/>
      <c r="BK6" s="48"/>
      <c r="BL6" s="52"/>
      <c r="BM6" s="50"/>
      <c r="BN6" s="51"/>
      <c r="BO6" s="48"/>
      <c r="BP6" s="26"/>
      <c r="BQ6" s="62"/>
      <c r="BR6" s="63"/>
      <c r="BS6" s="63"/>
      <c r="BT6" s="64"/>
      <c r="BU6" s="48"/>
      <c r="BV6" s="65"/>
      <c r="BW6" s="66"/>
      <c r="BX6" s="48"/>
      <c r="BY6" s="65"/>
      <c r="BZ6" s="26"/>
      <c r="CA6" s="67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9"/>
      <c r="CP6" s="48"/>
      <c r="CQ6" s="65"/>
      <c r="CR6" s="67"/>
      <c r="CS6" s="68"/>
      <c r="CT6" s="68"/>
      <c r="CU6" s="69"/>
      <c r="CV6" s="48"/>
      <c r="CW6" s="65"/>
      <c r="CX6" s="70"/>
      <c r="CY6" s="70"/>
      <c r="CZ6" s="65"/>
      <c r="DA6" s="26"/>
      <c r="DB6" s="15"/>
    </row>
    <row r="7" spans="1:106" s="74" customFormat="1" ht="39" customHeight="1">
      <c r="A7" s="8"/>
      <c r="B7" s="9"/>
      <c r="C7" s="10"/>
      <c r="D7" s="44"/>
      <c r="E7" s="44"/>
      <c r="F7" s="72"/>
      <c r="G7" s="73" t="s">
        <v>143</v>
      </c>
      <c r="H7" s="35"/>
      <c r="I7" s="36"/>
      <c r="J7" s="37"/>
      <c r="K7" s="37"/>
      <c r="L7" s="37"/>
      <c r="M7" s="37"/>
      <c r="N7" s="37"/>
      <c r="O7" s="37"/>
      <c r="P7" s="37"/>
      <c r="Q7" s="37"/>
      <c r="R7" s="38"/>
      <c r="S7" s="35"/>
      <c r="T7" s="39"/>
      <c r="U7" s="39"/>
      <c r="V7" s="39"/>
      <c r="W7" s="35"/>
      <c r="X7" s="40"/>
      <c r="Y7" s="41"/>
      <c r="Z7" s="21"/>
      <c r="AA7" s="45"/>
      <c r="AB7" s="46"/>
      <c r="AC7" s="46"/>
      <c r="AD7" s="46"/>
      <c r="AE7" s="46"/>
      <c r="AF7" s="47"/>
      <c r="AG7" s="48"/>
      <c r="AH7" s="49"/>
      <c r="AI7" s="50"/>
      <c r="AJ7" s="50"/>
      <c r="AK7" s="51"/>
      <c r="AL7" s="52"/>
      <c r="AM7" s="50"/>
      <c r="AN7" s="50"/>
      <c r="AO7" s="50"/>
      <c r="AP7" s="50"/>
      <c r="AQ7" s="51"/>
      <c r="AR7" s="53"/>
      <c r="AS7" s="52"/>
      <c r="AT7" s="50"/>
      <c r="AU7" s="50"/>
      <c r="AV7" s="50"/>
      <c r="AW7" s="51"/>
      <c r="AX7" s="48"/>
      <c r="AY7" s="54"/>
      <c r="AZ7" s="55"/>
      <c r="BA7" s="48"/>
      <c r="BB7" s="56"/>
      <c r="BC7" s="57"/>
      <c r="BD7" s="57"/>
      <c r="BE7" s="57"/>
      <c r="BF7" s="58"/>
      <c r="BG7" s="48"/>
      <c r="BH7" s="59"/>
      <c r="BI7" s="60"/>
      <c r="BJ7" s="61"/>
      <c r="BK7" s="48"/>
      <c r="BL7" s="52"/>
      <c r="BM7" s="50"/>
      <c r="BN7" s="51"/>
      <c r="BO7" s="48"/>
      <c r="BP7" s="26"/>
      <c r="BQ7" s="62"/>
      <c r="BR7" s="63"/>
      <c r="BS7" s="63"/>
      <c r="BT7" s="64"/>
      <c r="BU7" s="48"/>
      <c r="BV7" s="65"/>
      <c r="BW7" s="66"/>
      <c r="BX7" s="48"/>
      <c r="BY7" s="65"/>
      <c r="BZ7" s="26"/>
      <c r="CA7" s="67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9"/>
      <c r="CP7" s="48"/>
      <c r="CQ7" s="65"/>
      <c r="CR7" s="67"/>
      <c r="CS7" s="68"/>
      <c r="CT7" s="68"/>
      <c r="CU7" s="69"/>
      <c r="CV7" s="48"/>
      <c r="CW7" s="65"/>
      <c r="CX7" s="70"/>
      <c r="CY7" s="48"/>
      <c r="CZ7" s="65"/>
      <c r="DA7" s="26"/>
      <c r="DB7" s="15"/>
    </row>
    <row r="8" spans="1:106" s="74" customFormat="1" ht="38.25" customHeight="1">
      <c r="A8" s="8"/>
      <c r="B8" s="9"/>
      <c r="C8" s="10"/>
      <c r="D8" s="44"/>
      <c r="E8" s="44"/>
      <c r="F8" s="72"/>
      <c r="G8" s="75" t="s">
        <v>144</v>
      </c>
      <c r="H8" s="76" t="s">
        <v>145</v>
      </c>
      <c r="I8" s="77" t="s">
        <v>136</v>
      </c>
      <c r="J8" s="77" t="s">
        <v>146</v>
      </c>
      <c r="K8" s="77" t="s">
        <v>136</v>
      </c>
      <c r="L8" s="77" t="s">
        <v>138</v>
      </c>
      <c r="M8" s="77" t="s">
        <v>138</v>
      </c>
      <c r="N8" s="77" t="s">
        <v>135</v>
      </c>
      <c r="O8" s="77" t="s">
        <v>136</v>
      </c>
      <c r="P8" s="77" t="s">
        <v>138</v>
      </c>
      <c r="Q8" s="77" t="s">
        <v>147</v>
      </c>
      <c r="R8" s="77" t="s">
        <v>147</v>
      </c>
      <c r="S8" s="76" t="s">
        <v>145</v>
      </c>
      <c r="T8" s="78" t="s">
        <v>148</v>
      </c>
      <c r="U8" s="78" t="s">
        <v>149</v>
      </c>
      <c r="V8" s="78" t="s">
        <v>150</v>
      </c>
      <c r="W8" s="76" t="s">
        <v>145</v>
      </c>
      <c r="X8" s="79" t="s">
        <v>151</v>
      </c>
      <c r="Y8" s="76" t="s">
        <v>145</v>
      </c>
      <c r="Z8" s="80" t="s">
        <v>145</v>
      </c>
      <c r="AA8" s="81" t="s">
        <v>152</v>
      </c>
      <c r="AB8" s="82" t="s">
        <v>153</v>
      </c>
      <c r="AC8" s="82" t="s">
        <v>154</v>
      </c>
      <c r="AD8" s="82" t="s">
        <v>154</v>
      </c>
      <c r="AE8" s="82" t="s">
        <v>154</v>
      </c>
      <c r="AF8" s="83" t="s">
        <v>154</v>
      </c>
      <c r="AG8" s="84" t="s">
        <v>145</v>
      </c>
      <c r="AH8" s="85" t="s">
        <v>152</v>
      </c>
      <c r="AI8" s="86" t="s">
        <v>152</v>
      </c>
      <c r="AJ8" s="86" t="s">
        <v>152</v>
      </c>
      <c r="AK8" s="87" t="s">
        <v>152</v>
      </c>
      <c r="AL8" s="88" t="s">
        <v>152</v>
      </c>
      <c r="AM8" s="86" t="s">
        <v>152</v>
      </c>
      <c r="AN8" s="86" t="s">
        <v>152</v>
      </c>
      <c r="AO8" s="86" t="s">
        <v>152</v>
      </c>
      <c r="AP8" s="86" t="s">
        <v>152</v>
      </c>
      <c r="AQ8" s="87" t="s">
        <v>152</v>
      </c>
      <c r="AR8" s="84" t="s">
        <v>145</v>
      </c>
      <c r="AS8" s="88" t="s">
        <v>154</v>
      </c>
      <c r="AT8" s="86" t="s">
        <v>154</v>
      </c>
      <c r="AU8" s="86" t="s">
        <v>154</v>
      </c>
      <c r="AV8" s="86" t="s">
        <v>154</v>
      </c>
      <c r="AW8" s="87" t="s">
        <v>154</v>
      </c>
      <c r="AX8" s="84" t="s">
        <v>145</v>
      </c>
      <c r="AY8" s="89" t="s">
        <v>154</v>
      </c>
      <c r="AZ8" s="90" t="s">
        <v>155</v>
      </c>
      <c r="BA8" s="84" t="s">
        <v>145</v>
      </c>
      <c r="BB8" s="85" t="s">
        <v>154</v>
      </c>
      <c r="BC8" s="86" t="s">
        <v>152</v>
      </c>
      <c r="BD8" s="86" t="s">
        <v>154</v>
      </c>
      <c r="BE8" s="86" t="s">
        <v>154</v>
      </c>
      <c r="BF8" s="91" t="s">
        <v>156</v>
      </c>
      <c r="BG8" s="92" t="s">
        <v>145</v>
      </c>
      <c r="BH8" s="93" t="s">
        <v>156</v>
      </c>
      <c r="BI8" s="82" t="s">
        <v>156</v>
      </c>
      <c r="BJ8" s="83" t="s">
        <v>157</v>
      </c>
      <c r="BK8" s="84" t="s">
        <v>145</v>
      </c>
      <c r="BL8" s="88" t="s">
        <v>156</v>
      </c>
      <c r="BM8" s="85" t="s">
        <v>156</v>
      </c>
      <c r="BN8" s="94" t="s">
        <v>157</v>
      </c>
      <c r="BO8" s="84" t="s">
        <v>145</v>
      </c>
      <c r="BP8" s="95" t="s">
        <v>145</v>
      </c>
      <c r="BQ8" s="96" t="s">
        <v>158</v>
      </c>
      <c r="BR8" s="97" t="s">
        <v>158</v>
      </c>
      <c r="BS8" s="97" t="s">
        <v>158</v>
      </c>
      <c r="BT8" s="98" t="s">
        <v>158</v>
      </c>
      <c r="BU8" s="84" t="s">
        <v>158</v>
      </c>
      <c r="BV8" s="99" t="s">
        <v>145</v>
      </c>
      <c r="BW8" s="100" t="s">
        <v>158</v>
      </c>
      <c r="BX8" s="101" t="s">
        <v>158</v>
      </c>
      <c r="BY8" s="102" t="s">
        <v>145</v>
      </c>
      <c r="BZ8" s="103" t="s">
        <v>159</v>
      </c>
      <c r="CA8" s="104" t="s">
        <v>158</v>
      </c>
      <c r="CB8" s="105" t="s">
        <v>158</v>
      </c>
      <c r="CC8" s="105" t="s">
        <v>158</v>
      </c>
      <c r="CD8" s="105" t="s">
        <v>158</v>
      </c>
      <c r="CE8" s="105" t="s">
        <v>158</v>
      </c>
      <c r="CF8" s="105" t="s">
        <v>158</v>
      </c>
      <c r="CG8" s="105" t="s">
        <v>158</v>
      </c>
      <c r="CH8" s="105" t="s">
        <v>158</v>
      </c>
      <c r="CI8" s="105" t="s">
        <v>158</v>
      </c>
      <c r="CJ8" s="105" t="s">
        <v>158</v>
      </c>
      <c r="CK8" s="105" t="s">
        <v>158</v>
      </c>
      <c r="CL8" s="105" t="s">
        <v>158</v>
      </c>
      <c r="CM8" s="105" t="s">
        <v>158</v>
      </c>
      <c r="CN8" s="105" t="s">
        <v>158</v>
      </c>
      <c r="CO8" s="106" t="s">
        <v>158</v>
      </c>
      <c r="CP8" s="101" t="s">
        <v>158</v>
      </c>
      <c r="CQ8" s="102" t="s">
        <v>145</v>
      </c>
      <c r="CR8" s="107" t="s">
        <v>158</v>
      </c>
      <c r="CS8" s="105" t="s">
        <v>158</v>
      </c>
      <c r="CT8" s="105" t="s">
        <v>158</v>
      </c>
      <c r="CU8" s="106" t="s">
        <v>158</v>
      </c>
      <c r="CV8" s="101" t="s">
        <v>158</v>
      </c>
      <c r="CW8" s="102" t="s">
        <v>145</v>
      </c>
      <c r="CX8" s="108" t="s">
        <v>158</v>
      </c>
      <c r="CY8" s="101" t="s">
        <v>158</v>
      </c>
      <c r="CZ8" s="102" t="s">
        <v>145</v>
      </c>
      <c r="DA8" s="95" t="s">
        <v>145</v>
      </c>
      <c r="DB8" s="109" t="s">
        <v>145</v>
      </c>
    </row>
    <row r="9" spans="1:106" s="112" customFormat="1" ht="13.5" customHeight="1">
      <c r="A9" s="110">
        <v>1</v>
      </c>
      <c r="B9" s="111">
        <v>2</v>
      </c>
      <c r="C9" s="111">
        <v>3</v>
      </c>
      <c r="D9" s="110">
        <v>4</v>
      </c>
      <c r="E9" s="111">
        <v>5</v>
      </c>
      <c r="F9" s="111">
        <v>6</v>
      </c>
      <c r="G9" s="110">
        <v>7</v>
      </c>
      <c r="H9" s="111">
        <v>8</v>
      </c>
      <c r="I9" s="111">
        <v>9</v>
      </c>
      <c r="J9" s="110">
        <v>10</v>
      </c>
      <c r="K9" s="111">
        <v>11</v>
      </c>
      <c r="L9" s="111">
        <v>12</v>
      </c>
      <c r="M9" s="110">
        <v>13</v>
      </c>
      <c r="N9" s="111">
        <v>14</v>
      </c>
      <c r="O9" s="111">
        <v>15</v>
      </c>
      <c r="P9" s="110">
        <v>16</v>
      </c>
      <c r="Q9" s="111">
        <v>17</v>
      </c>
      <c r="R9" s="111">
        <v>18</v>
      </c>
      <c r="S9" s="110">
        <v>19</v>
      </c>
      <c r="T9" s="111">
        <v>20</v>
      </c>
      <c r="U9" s="111">
        <v>21</v>
      </c>
      <c r="V9" s="110">
        <v>22</v>
      </c>
      <c r="W9" s="111">
        <v>23</v>
      </c>
      <c r="X9" s="111">
        <v>24</v>
      </c>
      <c r="Y9" s="110">
        <v>25</v>
      </c>
      <c r="Z9" s="111">
        <v>26</v>
      </c>
      <c r="AA9" s="111">
        <v>27</v>
      </c>
      <c r="AB9" s="110">
        <v>28</v>
      </c>
      <c r="AC9" s="111">
        <v>29</v>
      </c>
      <c r="AD9" s="111">
        <v>30</v>
      </c>
      <c r="AE9" s="110">
        <v>31</v>
      </c>
      <c r="AF9" s="111">
        <v>32</v>
      </c>
      <c r="AG9" s="111">
        <v>33</v>
      </c>
      <c r="AH9" s="110">
        <v>34</v>
      </c>
      <c r="AI9" s="111">
        <v>35</v>
      </c>
      <c r="AJ9" s="111">
        <v>36</v>
      </c>
      <c r="AK9" s="110">
        <v>37</v>
      </c>
      <c r="AL9" s="111">
        <v>38</v>
      </c>
      <c r="AM9" s="111">
        <v>39</v>
      </c>
      <c r="AN9" s="110">
        <v>40</v>
      </c>
      <c r="AO9" s="111">
        <v>41</v>
      </c>
      <c r="AP9" s="111">
        <v>42</v>
      </c>
      <c r="AQ9" s="110">
        <v>43</v>
      </c>
      <c r="AR9" s="111">
        <v>44</v>
      </c>
      <c r="AS9" s="111">
        <v>45</v>
      </c>
      <c r="AT9" s="110">
        <v>46</v>
      </c>
      <c r="AU9" s="111">
        <v>47</v>
      </c>
      <c r="AV9" s="111">
        <v>48</v>
      </c>
      <c r="AW9" s="110">
        <v>49</v>
      </c>
      <c r="AX9" s="111">
        <v>50</v>
      </c>
      <c r="AY9" s="111">
        <v>51</v>
      </c>
      <c r="AZ9" s="110">
        <v>52</v>
      </c>
      <c r="BA9" s="111">
        <v>53</v>
      </c>
      <c r="BB9" s="111">
        <v>54</v>
      </c>
      <c r="BC9" s="110">
        <v>55</v>
      </c>
      <c r="BD9" s="111">
        <v>56</v>
      </c>
      <c r="BE9" s="111">
        <v>57</v>
      </c>
      <c r="BF9" s="110">
        <v>58</v>
      </c>
      <c r="BG9" s="111">
        <v>59</v>
      </c>
      <c r="BH9" s="111">
        <v>60</v>
      </c>
      <c r="BI9" s="110">
        <v>61</v>
      </c>
      <c r="BJ9" s="111">
        <v>62</v>
      </c>
      <c r="BK9" s="111">
        <v>63</v>
      </c>
      <c r="BL9" s="110">
        <v>64</v>
      </c>
      <c r="BM9" s="111">
        <v>65</v>
      </c>
      <c r="BN9" s="111">
        <v>66</v>
      </c>
      <c r="BO9" s="110">
        <v>67</v>
      </c>
      <c r="BP9" s="111">
        <v>68</v>
      </c>
      <c r="BQ9" s="111">
        <v>69</v>
      </c>
      <c r="BR9" s="110">
        <v>70</v>
      </c>
      <c r="BS9" s="111">
        <v>71</v>
      </c>
      <c r="BT9" s="111">
        <v>72</v>
      </c>
      <c r="BU9" s="110">
        <v>73</v>
      </c>
      <c r="BV9" s="111">
        <v>74</v>
      </c>
      <c r="BW9" s="111">
        <v>75</v>
      </c>
      <c r="BX9" s="110">
        <v>76</v>
      </c>
      <c r="BY9" s="111">
        <v>77</v>
      </c>
      <c r="BZ9" s="111">
        <v>78</v>
      </c>
      <c r="CA9" s="110">
        <v>79</v>
      </c>
      <c r="CB9" s="111">
        <v>80</v>
      </c>
      <c r="CC9" s="111">
        <v>81</v>
      </c>
      <c r="CD9" s="110">
        <v>82</v>
      </c>
      <c r="CE9" s="111">
        <v>83</v>
      </c>
      <c r="CF9" s="111">
        <v>84</v>
      </c>
      <c r="CG9" s="110">
        <v>85</v>
      </c>
      <c r="CH9" s="111">
        <v>86</v>
      </c>
      <c r="CI9" s="111">
        <v>87</v>
      </c>
      <c r="CJ9" s="110">
        <v>88</v>
      </c>
      <c r="CK9" s="111">
        <v>89</v>
      </c>
      <c r="CL9" s="111">
        <v>90</v>
      </c>
      <c r="CM9" s="110">
        <v>91</v>
      </c>
      <c r="CN9" s="111">
        <v>92</v>
      </c>
      <c r="CO9" s="111">
        <v>93</v>
      </c>
      <c r="CP9" s="110">
        <v>94</v>
      </c>
      <c r="CQ9" s="111">
        <v>95</v>
      </c>
      <c r="CR9" s="111">
        <v>96</v>
      </c>
      <c r="CS9" s="110">
        <v>97</v>
      </c>
      <c r="CT9" s="111">
        <v>98</v>
      </c>
      <c r="CU9" s="111">
        <v>99</v>
      </c>
      <c r="CV9" s="110">
        <v>100</v>
      </c>
      <c r="CW9" s="111">
        <v>101</v>
      </c>
      <c r="CX9" s="111">
        <v>102</v>
      </c>
      <c r="CY9" s="110">
        <v>103</v>
      </c>
      <c r="CZ9" s="111">
        <v>104</v>
      </c>
      <c r="DA9" s="111">
        <v>105</v>
      </c>
      <c r="DB9" s="110">
        <v>106</v>
      </c>
    </row>
    <row r="10" spans="1:106" s="6" customFormat="1" ht="18" customHeight="1">
      <c r="A10" s="113">
        <v>1</v>
      </c>
      <c r="B10" s="114" t="s">
        <v>160</v>
      </c>
      <c r="C10" s="115" t="s">
        <v>161</v>
      </c>
      <c r="D10" s="116">
        <v>59.74025974025974</v>
      </c>
      <c r="E10" s="117">
        <f aca="true" t="shared" si="0" ref="E10:E19">CHOOSE((D10=0)+(D10&gt;0)+(D10&gt;=15)+(D10&gt;=30)+(D10&gt;=45)+(D10&gt;=60)+(D10&gt;=75)+(D10&gt;=90)+(D10&lt;=100),0,1,2,3,4,5,6,7)</f>
        <v>4</v>
      </c>
      <c r="F10" s="118">
        <v>0</v>
      </c>
      <c r="G10" s="119">
        <v>1</v>
      </c>
      <c r="H10" s="120">
        <f aca="true" t="shared" si="1" ref="H10:H19">SUM(E10:G10)</f>
        <v>5</v>
      </c>
      <c r="I10" s="121">
        <v>1</v>
      </c>
      <c r="J10" s="122">
        <v>1</v>
      </c>
      <c r="K10" s="122">
        <v>1</v>
      </c>
      <c r="L10" s="122">
        <v>1</v>
      </c>
      <c r="M10" s="122">
        <v>1</v>
      </c>
      <c r="N10" s="122">
        <v>1</v>
      </c>
      <c r="O10" s="122">
        <v>1</v>
      </c>
      <c r="P10" s="122">
        <v>1</v>
      </c>
      <c r="Q10" s="122">
        <v>1</v>
      </c>
      <c r="R10" s="123">
        <v>1</v>
      </c>
      <c r="S10" s="124">
        <f aca="true" t="shared" si="2" ref="S10:S19">SUM(I10:R10)</f>
        <v>10</v>
      </c>
      <c r="T10" s="125">
        <v>2</v>
      </c>
      <c r="U10" s="126">
        <v>4</v>
      </c>
      <c r="V10" s="127">
        <v>0</v>
      </c>
      <c r="W10" s="124">
        <f aca="true" t="shared" si="3" ref="W10:W19">SUM(T10:V10)</f>
        <v>6</v>
      </c>
      <c r="X10" s="128">
        <v>0</v>
      </c>
      <c r="Y10" s="129">
        <v>0</v>
      </c>
      <c r="Z10" s="130">
        <f aca="true" t="shared" si="4" ref="Z10:Z19">Y10+W10+S10+H10</f>
        <v>21</v>
      </c>
      <c r="AA10" s="131">
        <v>1</v>
      </c>
      <c r="AB10" s="132">
        <v>1</v>
      </c>
      <c r="AC10" s="132">
        <v>0</v>
      </c>
      <c r="AD10" s="132">
        <v>0</v>
      </c>
      <c r="AE10" s="132">
        <v>2</v>
      </c>
      <c r="AF10" s="133">
        <v>2</v>
      </c>
      <c r="AG10" s="134">
        <f aca="true" t="shared" si="5" ref="AG10:AG19">SUM(AA10:AF10)</f>
        <v>6</v>
      </c>
      <c r="AH10" s="135">
        <v>1</v>
      </c>
      <c r="AI10" s="136">
        <v>1</v>
      </c>
      <c r="AJ10" s="136">
        <v>1</v>
      </c>
      <c r="AK10" s="137">
        <v>1</v>
      </c>
      <c r="AL10" s="138">
        <v>1</v>
      </c>
      <c r="AM10" s="136">
        <v>1</v>
      </c>
      <c r="AN10" s="136">
        <v>1</v>
      </c>
      <c r="AO10" s="136">
        <v>0</v>
      </c>
      <c r="AP10" s="136">
        <v>1</v>
      </c>
      <c r="AQ10" s="137">
        <v>1</v>
      </c>
      <c r="AR10" s="134">
        <f aca="true" t="shared" si="6" ref="AR10:AR19">SUM(AH10:AQ10)</f>
        <v>9</v>
      </c>
      <c r="AS10" s="138">
        <v>2</v>
      </c>
      <c r="AT10" s="136">
        <v>0</v>
      </c>
      <c r="AU10" s="136">
        <v>0</v>
      </c>
      <c r="AV10" s="136">
        <v>2</v>
      </c>
      <c r="AW10" s="137">
        <v>2</v>
      </c>
      <c r="AX10" s="134">
        <f aca="true" t="shared" si="7" ref="AX10:AX19">SUM(AS10:AW10)</f>
        <v>6</v>
      </c>
      <c r="AY10" s="139">
        <v>2</v>
      </c>
      <c r="AZ10" s="140">
        <v>3</v>
      </c>
      <c r="BA10" s="134">
        <f aca="true" t="shared" si="8" ref="BA10:BA19">SUM(AY10:AZ10)</f>
        <v>5</v>
      </c>
      <c r="BB10" s="135">
        <v>2</v>
      </c>
      <c r="BC10" s="136">
        <v>1</v>
      </c>
      <c r="BD10" s="136">
        <v>2</v>
      </c>
      <c r="BE10" s="136">
        <v>2</v>
      </c>
      <c r="BF10" s="137">
        <v>3</v>
      </c>
      <c r="BG10" s="134">
        <f aca="true" t="shared" si="9" ref="BG10:BG19">SUM(BB10:BF10)</f>
        <v>10</v>
      </c>
      <c r="BH10" s="141">
        <v>0</v>
      </c>
      <c r="BI10" s="132">
        <v>0</v>
      </c>
      <c r="BJ10" s="133">
        <v>4</v>
      </c>
      <c r="BK10" s="134">
        <f aca="true" t="shared" si="10" ref="BK10:BK19">SUM(BH10:BJ10)</f>
        <v>4</v>
      </c>
      <c r="BL10" s="138">
        <v>0</v>
      </c>
      <c r="BM10" s="136">
        <v>0</v>
      </c>
      <c r="BN10" s="137">
        <v>0</v>
      </c>
      <c r="BO10" s="134">
        <f aca="true" t="shared" si="11" ref="BO10:BO19">SUM(BL10:BN10)</f>
        <v>0</v>
      </c>
      <c r="BP10" s="142">
        <f aca="true" t="shared" si="12" ref="BP10:BP19">BO10+BK10+BG10+BA10+AX10+AR10+AG10</f>
        <v>40</v>
      </c>
      <c r="BQ10" s="143">
        <v>100</v>
      </c>
      <c r="BR10" s="144">
        <v>100</v>
      </c>
      <c r="BS10" s="144">
        <v>83.33333333333334</v>
      </c>
      <c r="BT10" s="145">
        <v>83.33333333333334</v>
      </c>
      <c r="BU10" s="129">
        <f aca="true" t="shared" si="13" ref="BU10:BU19">IF((COUNTIF(BQ10:BT10,"&gt;=50"))&gt;=2,100,0)</f>
        <v>100</v>
      </c>
      <c r="BV10" s="146">
        <f aca="true" t="shared" si="14" ref="BV10:BV19">IF((COUNTIF(BQ10:BT10,"&gt;=50"))&gt;=2,10,0)</f>
        <v>10</v>
      </c>
      <c r="BW10" s="147">
        <v>100</v>
      </c>
      <c r="BX10" s="148">
        <f aca="true" t="shared" si="15" ref="BX10:BX19">IF(BW10&gt;=50,100,0)</f>
        <v>100</v>
      </c>
      <c r="BY10" s="149">
        <f aca="true" t="shared" si="16" ref="BY10:BY19">IF(BW10&gt;=50,10,0)</f>
        <v>10</v>
      </c>
      <c r="BZ10" s="150">
        <f aca="true" t="shared" si="17" ref="BZ10:BZ19">BV10+BY10</f>
        <v>20</v>
      </c>
      <c r="CA10" s="151">
        <v>100</v>
      </c>
      <c r="CB10" s="152">
        <v>100</v>
      </c>
      <c r="CC10" s="152">
        <v>100</v>
      </c>
      <c r="CD10" s="152">
        <v>100</v>
      </c>
      <c r="CE10" s="152">
        <v>100</v>
      </c>
      <c r="CF10" s="152">
        <v>100</v>
      </c>
      <c r="CG10" s="152">
        <v>100</v>
      </c>
      <c r="CH10" s="152">
        <v>100</v>
      </c>
      <c r="CI10" s="152">
        <v>66.66666666666666</v>
      </c>
      <c r="CJ10" s="152">
        <v>100</v>
      </c>
      <c r="CK10" s="152">
        <v>100</v>
      </c>
      <c r="CL10" s="152">
        <v>16.666666666666664</v>
      </c>
      <c r="CM10" s="152">
        <v>100</v>
      </c>
      <c r="CN10" s="152">
        <v>100</v>
      </c>
      <c r="CO10" s="153">
        <v>33.33333333333333</v>
      </c>
      <c r="CP10" s="129">
        <f aca="true" t="shared" si="18" ref="CP10:CP19">IF((COUNTIF(CA10:CO10,"&gt;=50"))&gt;=7,100,0)</f>
        <v>100</v>
      </c>
      <c r="CQ10" s="146">
        <f aca="true" t="shared" si="19" ref="CQ10:CQ19">IF((COUNTIF(CA10:CO10,"&gt;=50"))&gt;=7,10,0)</f>
        <v>10</v>
      </c>
      <c r="CR10" s="151">
        <v>100</v>
      </c>
      <c r="CS10" s="152">
        <v>100</v>
      </c>
      <c r="CT10" s="152">
        <v>83.33333333333334</v>
      </c>
      <c r="CU10" s="153">
        <v>100</v>
      </c>
      <c r="CV10" s="129">
        <f aca="true" t="shared" si="20" ref="CV10:CV19">IF((COUNTIF(CR10:CU10,"&gt;=50"))&gt;=2,100,0)</f>
        <v>100</v>
      </c>
      <c r="CW10" s="146">
        <f aca="true" t="shared" si="21" ref="CW10:CW19">IF((COUNTIF(CR10:CU10,"&gt;=50"))&gt;=2,10,0)</f>
        <v>10</v>
      </c>
      <c r="CX10" s="154">
        <v>100</v>
      </c>
      <c r="CY10" s="148">
        <f aca="true" t="shared" si="22" ref="CY10:CY19">IF(CX10&gt;=50,100,0)</f>
        <v>100</v>
      </c>
      <c r="CZ10" s="149">
        <f aca="true" t="shared" si="23" ref="CZ10:CZ19">IF(CX10&gt;=50,10,0)</f>
        <v>10</v>
      </c>
      <c r="DA10" s="155">
        <f aca="true" t="shared" si="24" ref="DA10:DA19">CQ10+CW10+CZ10</f>
        <v>30</v>
      </c>
      <c r="DB10" s="156">
        <f aca="true" t="shared" si="25" ref="DB10:DB19">SUM(Z10,BP10,BZ10,DA10)</f>
        <v>111</v>
      </c>
    </row>
    <row r="11" spans="1:106" s="6" customFormat="1" ht="18" customHeight="1">
      <c r="A11" s="113">
        <v>2</v>
      </c>
      <c r="B11" s="114" t="s">
        <v>160</v>
      </c>
      <c r="C11" s="115" t="s">
        <v>162</v>
      </c>
      <c r="D11" s="116">
        <v>76.62337662337663</v>
      </c>
      <c r="E11" s="117">
        <f t="shared" si="0"/>
        <v>6</v>
      </c>
      <c r="F11" s="118">
        <v>0</v>
      </c>
      <c r="G11" s="119">
        <v>1</v>
      </c>
      <c r="H11" s="120">
        <f t="shared" si="1"/>
        <v>7</v>
      </c>
      <c r="I11" s="121">
        <v>1</v>
      </c>
      <c r="J11" s="122">
        <v>1</v>
      </c>
      <c r="K11" s="122">
        <v>1</v>
      </c>
      <c r="L11" s="122">
        <v>1</v>
      </c>
      <c r="M11" s="122">
        <v>1</v>
      </c>
      <c r="N11" s="122">
        <v>1</v>
      </c>
      <c r="O11" s="122">
        <v>0</v>
      </c>
      <c r="P11" s="122">
        <v>1</v>
      </c>
      <c r="Q11" s="122">
        <v>0</v>
      </c>
      <c r="R11" s="123">
        <v>1</v>
      </c>
      <c r="S11" s="124">
        <f t="shared" si="2"/>
        <v>8</v>
      </c>
      <c r="T11" s="125">
        <v>2</v>
      </c>
      <c r="U11" s="126">
        <v>4</v>
      </c>
      <c r="V11" s="127">
        <v>4</v>
      </c>
      <c r="W11" s="124">
        <f t="shared" si="3"/>
        <v>10</v>
      </c>
      <c r="X11" s="128">
        <v>0</v>
      </c>
      <c r="Y11" s="129">
        <v>0</v>
      </c>
      <c r="Z11" s="130">
        <f t="shared" si="4"/>
        <v>25</v>
      </c>
      <c r="AA11" s="131">
        <v>1</v>
      </c>
      <c r="AB11" s="132">
        <v>1</v>
      </c>
      <c r="AC11" s="132">
        <v>0</v>
      </c>
      <c r="AD11" s="132">
        <v>2</v>
      </c>
      <c r="AE11" s="132">
        <v>2</v>
      </c>
      <c r="AF11" s="133">
        <v>2</v>
      </c>
      <c r="AG11" s="134">
        <f t="shared" si="5"/>
        <v>8</v>
      </c>
      <c r="AH11" s="135">
        <v>1</v>
      </c>
      <c r="AI11" s="136">
        <v>1</v>
      </c>
      <c r="AJ11" s="136">
        <v>1</v>
      </c>
      <c r="AK11" s="137">
        <v>1</v>
      </c>
      <c r="AL11" s="138">
        <v>1</v>
      </c>
      <c r="AM11" s="136">
        <v>1</v>
      </c>
      <c r="AN11" s="136">
        <v>1</v>
      </c>
      <c r="AO11" s="136">
        <v>1</v>
      </c>
      <c r="AP11" s="136">
        <v>1</v>
      </c>
      <c r="AQ11" s="137">
        <v>1</v>
      </c>
      <c r="AR11" s="134">
        <f t="shared" si="6"/>
        <v>10</v>
      </c>
      <c r="AS11" s="138">
        <v>2</v>
      </c>
      <c r="AT11" s="136">
        <v>2</v>
      </c>
      <c r="AU11" s="136">
        <v>0</v>
      </c>
      <c r="AV11" s="136">
        <v>2</v>
      </c>
      <c r="AW11" s="137">
        <v>2</v>
      </c>
      <c r="AX11" s="134">
        <f t="shared" si="7"/>
        <v>8</v>
      </c>
      <c r="AY11" s="139">
        <v>0</v>
      </c>
      <c r="AZ11" s="140">
        <v>8</v>
      </c>
      <c r="BA11" s="134">
        <f t="shared" si="8"/>
        <v>8</v>
      </c>
      <c r="BB11" s="135">
        <v>0</v>
      </c>
      <c r="BC11" s="136">
        <v>1</v>
      </c>
      <c r="BD11" s="136">
        <v>2</v>
      </c>
      <c r="BE11" s="136">
        <v>2</v>
      </c>
      <c r="BF11" s="137">
        <v>3</v>
      </c>
      <c r="BG11" s="134">
        <f t="shared" si="9"/>
        <v>8</v>
      </c>
      <c r="BH11" s="141">
        <v>0</v>
      </c>
      <c r="BI11" s="132">
        <v>3</v>
      </c>
      <c r="BJ11" s="133">
        <v>4</v>
      </c>
      <c r="BK11" s="134">
        <f t="shared" si="10"/>
        <v>7</v>
      </c>
      <c r="BL11" s="138">
        <v>0</v>
      </c>
      <c r="BM11" s="136">
        <v>0</v>
      </c>
      <c r="BN11" s="137">
        <v>0</v>
      </c>
      <c r="BO11" s="134">
        <f t="shared" si="11"/>
        <v>0</v>
      </c>
      <c r="BP11" s="142">
        <f t="shared" si="12"/>
        <v>49</v>
      </c>
      <c r="BQ11" s="143">
        <v>100</v>
      </c>
      <c r="BR11" s="144">
        <v>94.44444444444444</v>
      </c>
      <c r="BS11" s="144">
        <v>100</v>
      </c>
      <c r="BT11" s="145">
        <v>100</v>
      </c>
      <c r="BU11" s="129">
        <f t="shared" si="13"/>
        <v>100</v>
      </c>
      <c r="BV11" s="146">
        <f t="shared" si="14"/>
        <v>10</v>
      </c>
      <c r="BW11" s="147">
        <v>100</v>
      </c>
      <c r="BX11" s="148">
        <f t="shared" si="15"/>
        <v>100</v>
      </c>
      <c r="BY11" s="149">
        <f t="shared" si="16"/>
        <v>10</v>
      </c>
      <c r="BZ11" s="150">
        <f t="shared" si="17"/>
        <v>20</v>
      </c>
      <c r="CA11" s="151">
        <v>100</v>
      </c>
      <c r="CB11" s="152">
        <v>100</v>
      </c>
      <c r="CC11" s="152">
        <v>100</v>
      </c>
      <c r="CD11" s="152">
        <v>94.44444444444444</v>
      </c>
      <c r="CE11" s="152">
        <v>94.44444444444444</v>
      </c>
      <c r="CF11" s="152">
        <v>100</v>
      </c>
      <c r="CG11" s="152">
        <v>94.44444444444444</v>
      </c>
      <c r="CH11" s="152">
        <v>94.44444444444444</v>
      </c>
      <c r="CI11" s="152">
        <v>100</v>
      </c>
      <c r="CJ11" s="152">
        <v>94.44444444444444</v>
      </c>
      <c r="CK11" s="152">
        <v>100</v>
      </c>
      <c r="CL11" s="152">
        <v>88.88888888888889</v>
      </c>
      <c r="CM11" s="152">
        <v>94.44444444444444</v>
      </c>
      <c r="CN11" s="152">
        <v>100</v>
      </c>
      <c r="CO11" s="153">
        <v>88.88888888888889</v>
      </c>
      <c r="CP11" s="129">
        <f t="shared" si="18"/>
        <v>100</v>
      </c>
      <c r="CQ11" s="146">
        <f t="shared" si="19"/>
        <v>10</v>
      </c>
      <c r="CR11" s="151">
        <v>100</v>
      </c>
      <c r="CS11" s="152">
        <v>100</v>
      </c>
      <c r="CT11" s="152">
        <v>94.44444444444444</v>
      </c>
      <c r="CU11" s="153">
        <v>94.44444444444444</v>
      </c>
      <c r="CV11" s="129">
        <f t="shared" si="20"/>
        <v>100</v>
      </c>
      <c r="CW11" s="146">
        <f t="shared" si="21"/>
        <v>10</v>
      </c>
      <c r="CX11" s="154">
        <v>100</v>
      </c>
      <c r="CY11" s="148">
        <f t="shared" si="22"/>
        <v>100</v>
      </c>
      <c r="CZ11" s="149">
        <f t="shared" si="23"/>
        <v>10</v>
      </c>
      <c r="DA11" s="155">
        <f t="shared" si="24"/>
        <v>30</v>
      </c>
      <c r="DB11" s="156">
        <f t="shared" si="25"/>
        <v>124</v>
      </c>
    </row>
    <row r="12" spans="1:106" s="6" customFormat="1" ht="18" customHeight="1">
      <c r="A12" s="113">
        <v>3</v>
      </c>
      <c r="B12" s="114" t="s">
        <v>160</v>
      </c>
      <c r="C12" s="115" t="s">
        <v>163</v>
      </c>
      <c r="D12" s="116">
        <v>75.32467532467533</v>
      </c>
      <c r="E12" s="117">
        <f t="shared" si="0"/>
        <v>6</v>
      </c>
      <c r="F12" s="118">
        <v>1</v>
      </c>
      <c r="G12" s="119">
        <v>1</v>
      </c>
      <c r="H12" s="120">
        <f t="shared" si="1"/>
        <v>8</v>
      </c>
      <c r="I12" s="121">
        <v>1</v>
      </c>
      <c r="J12" s="122">
        <v>1</v>
      </c>
      <c r="K12" s="122">
        <v>1</v>
      </c>
      <c r="L12" s="122">
        <v>1</v>
      </c>
      <c r="M12" s="122">
        <v>1</v>
      </c>
      <c r="N12" s="122">
        <v>1</v>
      </c>
      <c r="O12" s="122">
        <v>1</v>
      </c>
      <c r="P12" s="122">
        <v>1</v>
      </c>
      <c r="Q12" s="122">
        <v>1</v>
      </c>
      <c r="R12" s="123">
        <v>1</v>
      </c>
      <c r="S12" s="124">
        <f t="shared" si="2"/>
        <v>10</v>
      </c>
      <c r="T12" s="125">
        <v>2</v>
      </c>
      <c r="U12" s="126">
        <v>4</v>
      </c>
      <c r="V12" s="127">
        <v>4</v>
      </c>
      <c r="W12" s="124">
        <f t="shared" si="3"/>
        <v>10</v>
      </c>
      <c r="X12" s="128">
        <v>0</v>
      </c>
      <c r="Y12" s="129">
        <v>0</v>
      </c>
      <c r="Z12" s="130">
        <f t="shared" si="4"/>
        <v>28</v>
      </c>
      <c r="AA12" s="131">
        <v>1</v>
      </c>
      <c r="AB12" s="132">
        <v>1</v>
      </c>
      <c r="AC12" s="132">
        <v>0</v>
      </c>
      <c r="AD12" s="132">
        <v>0</v>
      </c>
      <c r="AE12" s="132">
        <v>0</v>
      </c>
      <c r="AF12" s="133">
        <v>2</v>
      </c>
      <c r="AG12" s="134">
        <f t="shared" si="5"/>
        <v>4</v>
      </c>
      <c r="AH12" s="135">
        <v>1</v>
      </c>
      <c r="AI12" s="136">
        <v>1</v>
      </c>
      <c r="AJ12" s="136">
        <v>1</v>
      </c>
      <c r="AK12" s="137">
        <v>1</v>
      </c>
      <c r="AL12" s="138">
        <v>1</v>
      </c>
      <c r="AM12" s="136">
        <v>1</v>
      </c>
      <c r="AN12" s="136">
        <v>1</v>
      </c>
      <c r="AO12" s="136">
        <v>1</v>
      </c>
      <c r="AP12" s="136">
        <v>1</v>
      </c>
      <c r="AQ12" s="137">
        <v>1</v>
      </c>
      <c r="AR12" s="134">
        <f t="shared" si="6"/>
        <v>10</v>
      </c>
      <c r="AS12" s="138">
        <v>2</v>
      </c>
      <c r="AT12" s="136">
        <v>2</v>
      </c>
      <c r="AU12" s="136">
        <v>0</v>
      </c>
      <c r="AV12" s="136">
        <v>2</v>
      </c>
      <c r="AW12" s="137">
        <v>2</v>
      </c>
      <c r="AX12" s="134">
        <f t="shared" si="7"/>
        <v>8</v>
      </c>
      <c r="AY12" s="139">
        <v>2</v>
      </c>
      <c r="AZ12" s="140">
        <v>3</v>
      </c>
      <c r="BA12" s="134">
        <f t="shared" si="8"/>
        <v>5</v>
      </c>
      <c r="BB12" s="135">
        <v>2</v>
      </c>
      <c r="BC12" s="136">
        <v>1</v>
      </c>
      <c r="BD12" s="136">
        <v>2</v>
      </c>
      <c r="BE12" s="136">
        <v>2</v>
      </c>
      <c r="BF12" s="137">
        <v>3</v>
      </c>
      <c r="BG12" s="134">
        <f t="shared" si="9"/>
        <v>10</v>
      </c>
      <c r="BH12" s="141">
        <v>0</v>
      </c>
      <c r="BI12" s="132">
        <v>3</v>
      </c>
      <c r="BJ12" s="133">
        <v>4</v>
      </c>
      <c r="BK12" s="134">
        <f t="shared" si="10"/>
        <v>7</v>
      </c>
      <c r="BL12" s="138">
        <v>0</v>
      </c>
      <c r="BM12" s="136">
        <v>0</v>
      </c>
      <c r="BN12" s="137">
        <v>4</v>
      </c>
      <c r="BO12" s="134">
        <f t="shared" si="11"/>
        <v>4</v>
      </c>
      <c r="BP12" s="142">
        <f t="shared" si="12"/>
        <v>48</v>
      </c>
      <c r="BQ12" s="143">
        <v>96.66666666666667</v>
      </c>
      <c r="BR12" s="144">
        <v>93.33333333333333</v>
      </c>
      <c r="BS12" s="144">
        <v>96.66666666666667</v>
      </c>
      <c r="BT12" s="145">
        <v>96.66666666666667</v>
      </c>
      <c r="BU12" s="129">
        <f t="shared" si="13"/>
        <v>100</v>
      </c>
      <c r="BV12" s="146">
        <f t="shared" si="14"/>
        <v>10</v>
      </c>
      <c r="BW12" s="147">
        <v>96.66666666666667</v>
      </c>
      <c r="BX12" s="148">
        <f t="shared" si="15"/>
        <v>100</v>
      </c>
      <c r="BY12" s="149">
        <f t="shared" si="16"/>
        <v>10</v>
      </c>
      <c r="BZ12" s="150">
        <f t="shared" si="17"/>
        <v>20</v>
      </c>
      <c r="CA12" s="151">
        <v>93.33333333333333</v>
      </c>
      <c r="CB12" s="152">
        <v>100</v>
      </c>
      <c r="CC12" s="152">
        <v>90</v>
      </c>
      <c r="CD12" s="152">
        <v>96.66666666666667</v>
      </c>
      <c r="CE12" s="152">
        <v>93.33333333333333</v>
      </c>
      <c r="CF12" s="152">
        <v>73.33333333333333</v>
      </c>
      <c r="CG12" s="152">
        <v>96.66666666666667</v>
      </c>
      <c r="CH12" s="152">
        <v>93.33333333333333</v>
      </c>
      <c r="CI12" s="152">
        <v>83.33333333333334</v>
      </c>
      <c r="CJ12" s="152">
        <v>93.33333333333333</v>
      </c>
      <c r="CK12" s="152">
        <v>90</v>
      </c>
      <c r="CL12" s="152">
        <v>80</v>
      </c>
      <c r="CM12" s="152">
        <v>93.33333333333333</v>
      </c>
      <c r="CN12" s="152">
        <v>96.66666666666667</v>
      </c>
      <c r="CO12" s="153">
        <v>73.33333333333333</v>
      </c>
      <c r="CP12" s="129">
        <f t="shared" si="18"/>
        <v>100</v>
      </c>
      <c r="CQ12" s="146">
        <f t="shared" si="19"/>
        <v>10</v>
      </c>
      <c r="CR12" s="151">
        <v>96.66666666666667</v>
      </c>
      <c r="CS12" s="152">
        <v>93.33333333333333</v>
      </c>
      <c r="CT12" s="152">
        <v>93.33333333333333</v>
      </c>
      <c r="CU12" s="153">
        <v>96.66666666666667</v>
      </c>
      <c r="CV12" s="129">
        <f t="shared" si="20"/>
        <v>100</v>
      </c>
      <c r="CW12" s="146">
        <f t="shared" si="21"/>
        <v>10</v>
      </c>
      <c r="CX12" s="154">
        <v>96.66666666666667</v>
      </c>
      <c r="CY12" s="148">
        <f t="shared" si="22"/>
        <v>100</v>
      </c>
      <c r="CZ12" s="149">
        <f t="shared" si="23"/>
        <v>10</v>
      </c>
      <c r="DA12" s="155">
        <f t="shared" si="24"/>
        <v>30</v>
      </c>
      <c r="DB12" s="156">
        <f t="shared" si="25"/>
        <v>126</v>
      </c>
    </row>
    <row r="13" spans="1:106" s="6" customFormat="1" ht="18" customHeight="1">
      <c r="A13" s="113">
        <v>4</v>
      </c>
      <c r="B13" s="114" t="s">
        <v>160</v>
      </c>
      <c r="C13" s="115" t="s">
        <v>164</v>
      </c>
      <c r="D13" s="116">
        <v>66.23376623376623</v>
      </c>
      <c r="E13" s="117">
        <f t="shared" si="0"/>
        <v>5</v>
      </c>
      <c r="F13" s="118">
        <v>0</v>
      </c>
      <c r="G13" s="119">
        <v>1</v>
      </c>
      <c r="H13" s="120">
        <f t="shared" si="1"/>
        <v>6</v>
      </c>
      <c r="I13" s="121">
        <v>1</v>
      </c>
      <c r="J13" s="122">
        <v>1</v>
      </c>
      <c r="K13" s="122">
        <v>1</v>
      </c>
      <c r="L13" s="122">
        <v>1</v>
      </c>
      <c r="M13" s="122">
        <v>1</v>
      </c>
      <c r="N13" s="122">
        <v>1</v>
      </c>
      <c r="O13" s="122">
        <v>1</v>
      </c>
      <c r="P13" s="122">
        <v>1</v>
      </c>
      <c r="Q13" s="122">
        <v>0</v>
      </c>
      <c r="R13" s="123">
        <v>1</v>
      </c>
      <c r="S13" s="124">
        <f t="shared" si="2"/>
        <v>9</v>
      </c>
      <c r="T13" s="125">
        <v>2</v>
      </c>
      <c r="U13" s="126">
        <v>4</v>
      </c>
      <c r="V13" s="127">
        <v>4</v>
      </c>
      <c r="W13" s="124">
        <f t="shared" si="3"/>
        <v>10</v>
      </c>
      <c r="X13" s="128">
        <v>0</v>
      </c>
      <c r="Y13" s="129">
        <v>0</v>
      </c>
      <c r="Z13" s="130">
        <f t="shared" si="4"/>
        <v>25</v>
      </c>
      <c r="AA13" s="131">
        <v>1</v>
      </c>
      <c r="AB13" s="132">
        <v>1</v>
      </c>
      <c r="AC13" s="132">
        <v>0</v>
      </c>
      <c r="AD13" s="132">
        <v>2</v>
      </c>
      <c r="AE13" s="132">
        <v>0</v>
      </c>
      <c r="AF13" s="133">
        <v>2</v>
      </c>
      <c r="AG13" s="134">
        <f t="shared" si="5"/>
        <v>6</v>
      </c>
      <c r="AH13" s="135">
        <v>0</v>
      </c>
      <c r="AI13" s="136">
        <v>1</v>
      </c>
      <c r="AJ13" s="136">
        <v>1</v>
      </c>
      <c r="AK13" s="137">
        <v>1</v>
      </c>
      <c r="AL13" s="138">
        <v>1</v>
      </c>
      <c r="AM13" s="136">
        <v>1</v>
      </c>
      <c r="AN13" s="136">
        <v>1</v>
      </c>
      <c r="AO13" s="136">
        <v>1</v>
      </c>
      <c r="AP13" s="136">
        <v>1</v>
      </c>
      <c r="AQ13" s="137">
        <v>1</v>
      </c>
      <c r="AR13" s="134">
        <f t="shared" si="6"/>
        <v>9</v>
      </c>
      <c r="AS13" s="138">
        <v>2</v>
      </c>
      <c r="AT13" s="136">
        <v>2</v>
      </c>
      <c r="AU13" s="136">
        <v>0</v>
      </c>
      <c r="AV13" s="136">
        <v>2</v>
      </c>
      <c r="AW13" s="137">
        <v>2</v>
      </c>
      <c r="AX13" s="134">
        <f t="shared" si="7"/>
        <v>8</v>
      </c>
      <c r="AY13" s="139">
        <v>0</v>
      </c>
      <c r="AZ13" s="140">
        <v>1</v>
      </c>
      <c r="BA13" s="134">
        <f t="shared" si="8"/>
        <v>1</v>
      </c>
      <c r="BB13" s="135">
        <v>2</v>
      </c>
      <c r="BC13" s="136">
        <v>1</v>
      </c>
      <c r="BD13" s="136">
        <v>2</v>
      </c>
      <c r="BE13" s="136">
        <v>2</v>
      </c>
      <c r="BF13" s="137">
        <v>3</v>
      </c>
      <c r="BG13" s="134">
        <f t="shared" si="9"/>
        <v>10</v>
      </c>
      <c r="BH13" s="141">
        <v>0</v>
      </c>
      <c r="BI13" s="132">
        <v>0</v>
      </c>
      <c r="BJ13" s="133">
        <v>4</v>
      </c>
      <c r="BK13" s="134">
        <f t="shared" si="10"/>
        <v>4</v>
      </c>
      <c r="BL13" s="138">
        <v>0</v>
      </c>
      <c r="BM13" s="136">
        <v>0</v>
      </c>
      <c r="BN13" s="137">
        <v>4</v>
      </c>
      <c r="BO13" s="134">
        <f t="shared" si="11"/>
        <v>4</v>
      </c>
      <c r="BP13" s="142">
        <f t="shared" si="12"/>
        <v>42</v>
      </c>
      <c r="BQ13" s="143">
        <v>100</v>
      </c>
      <c r="BR13" s="144">
        <v>100</v>
      </c>
      <c r="BS13" s="144">
        <v>100</v>
      </c>
      <c r="BT13" s="145">
        <v>100</v>
      </c>
      <c r="BU13" s="129">
        <f t="shared" si="13"/>
        <v>100</v>
      </c>
      <c r="BV13" s="146">
        <f t="shared" si="14"/>
        <v>10</v>
      </c>
      <c r="BW13" s="147">
        <v>100</v>
      </c>
      <c r="BX13" s="148">
        <f t="shared" si="15"/>
        <v>100</v>
      </c>
      <c r="BY13" s="149">
        <f t="shared" si="16"/>
        <v>10</v>
      </c>
      <c r="BZ13" s="150">
        <f t="shared" si="17"/>
        <v>20</v>
      </c>
      <c r="CA13" s="151">
        <v>100</v>
      </c>
      <c r="CB13" s="152">
        <v>100</v>
      </c>
      <c r="CC13" s="152">
        <v>100</v>
      </c>
      <c r="CD13" s="152">
        <v>100</v>
      </c>
      <c r="CE13" s="152">
        <v>95.45454545454545</v>
      </c>
      <c r="CF13" s="152">
        <v>100</v>
      </c>
      <c r="CG13" s="152">
        <v>100</v>
      </c>
      <c r="CH13" s="152">
        <v>100</v>
      </c>
      <c r="CI13" s="152">
        <v>95.45454545454545</v>
      </c>
      <c r="CJ13" s="152">
        <v>100</v>
      </c>
      <c r="CK13" s="152">
        <v>100</v>
      </c>
      <c r="CL13" s="152">
        <v>100</v>
      </c>
      <c r="CM13" s="152">
        <v>100</v>
      </c>
      <c r="CN13" s="152">
        <v>90.9090909090909</v>
      </c>
      <c r="CO13" s="153">
        <v>100</v>
      </c>
      <c r="CP13" s="129">
        <f t="shared" si="18"/>
        <v>100</v>
      </c>
      <c r="CQ13" s="146">
        <f t="shared" si="19"/>
        <v>10</v>
      </c>
      <c r="CR13" s="151">
        <v>100</v>
      </c>
      <c r="CS13" s="152">
        <v>100</v>
      </c>
      <c r="CT13" s="152">
        <v>95.45454545454545</v>
      </c>
      <c r="CU13" s="153">
        <v>100</v>
      </c>
      <c r="CV13" s="129">
        <f t="shared" si="20"/>
        <v>100</v>
      </c>
      <c r="CW13" s="146">
        <f t="shared" si="21"/>
        <v>10</v>
      </c>
      <c r="CX13" s="154">
        <v>100</v>
      </c>
      <c r="CY13" s="148">
        <f t="shared" si="22"/>
        <v>100</v>
      </c>
      <c r="CZ13" s="149">
        <f t="shared" si="23"/>
        <v>10</v>
      </c>
      <c r="DA13" s="155">
        <f t="shared" si="24"/>
        <v>30</v>
      </c>
      <c r="DB13" s="156">
        <f t="shared" si="25"/>
        <v>117</v>
      </c>
    </row>
    <row r="14" spans="1:106" s="6" customFormat="1" ht="18" customHeight="1">
      <c r="A14" s="113">
        <v>5</v>
      </c>
      <c r="B14" s="114" t="s">
        <v>160</v>
      </c>
      <c r="C14" s="115" t="s">
        <v>165</v>
      </c>
      <c r="D14" s="116">
        <v>19.48051948051948</v>
      </c>
      <c r="E14" s="117">
        <f t="shared" si="0"/>
        <v>2</v>
      </c>
      <c r="F14" s="118">
        <v>0</v>
      </c>
      <c r="G14" s="119">
        <v>1</v>
      </c>
      <c r="H14" s="120">
        <f t="shared" si="1"/>
        <v>3</v>
      </c>
      <c r="I14" s="121">
        <v>1</v>
      </c>
      <c r="J14" s="122">
        <v>1</v>
      </c>
      <c r="K14" s="122">
        <v>1</v>
      </c>
      <c r="L14" s="122">
        <v>1</v>
      </c>
      <c r="M14" s="122">
        <v>1</v>
      </c>
      <c r="N14" s="122">
        <v>1</v>
      </c>
      <c r="O14" s="122">
        <v>0</v>
      </c>
      <c r="P14" s="122">
        <v>0</v>
      </c>
      <c r="Q14" s="122">
        <v>0</v>
      </c>
      <c r="R14" s="123">
        <v>0</v>
      </c>
      <c r="S14" s="124">
        <f t="shared" si="2"/>
        <v>6</v>
      </c>
      <c r="T14" s="125">
        <v>2</v>
      </c>
      <c r="U14" s="126">
        <v>4</v>
      </c>
      <c r="V14" s="127">
        <v>0</v>
      </c>
      <c r="W14" s="124">
        <f t="shared" si="3"/>
        <v>6</v>
      </c>
      <c r="X14" s="128">
        <v>0</v>
      </c>
      <c r="Y14" s="129">
        <v>0</v>
      </c>
      <c r="Z14" s="130">
        <f t="shared" si="4"/>
        <v>15</v>
      </c>
      <c r="AA14" s="131">
        <v>1</v>
      </c>
      <c r="AB14" s="132">
        <v>1</v>
      </c>
      <c r="AC14" s="132">
        <v>0</v>
      </c>
      <c r="AD14" s="132">
        <v>0</v>
      </c>
      <c r="AE14" s="132">
        <v>0</v>
      </c>
      <c r="AF14" s="133">
        <v>2</v>
      </c>
      <c r="AG14" s="134">
        <f t="shared" si="5"/>
        <v>4</v>
      </c>
      <c r="AH14" s="135">
        <v>1</v>
      </c>
      <c r="AI14" s="136">
        <v>1</v>
      </c>
      <c r="AJ14" s="136">
        <v>1</v>
      </c>
      <c r="AK14" s="137">
        <v>1</v>
      </c>
      <c r="AL14" s="138">
        <v>1</v>
      </c>
      <c r="AM14" s="136">
        <v>1</v>
      </c>
      <c r="AN14" s="136">
        <v>1</v>
      </c>
      <c r="AO14" s="136">
        <v>1</v>
      </c>
      <c r="AP14" s="136">
        <v>1</v>
      </c>
      <c r="AQ14" s="137">
        <v>1</v>
      </c>
      <c r="AR14" s="134">
        <f t="shared" si="6"/>
        <v>10</v>
      </c>
      <c r="AS14" s="138">
        <v>2</v>
      </c>
      <c r="AT14" s="136">
        <v>0</v>
      </c>
      <c r="AU14" s="136">
        <v>0</v>
      </c>
      <c r="AV14" s="136">
        <v>2</v>
      </c>
      <c r="AW14" s="137">
        <v>2</v>
      </c>
      <c r="AX14" s="134">
        <f t="shared" si="7"/>
        <v>6</v>
      </c>
      <c r="AY14" s="139">
        <v>0</v>
      </c>
      <c r="AZ14" s="140">
        <v>2</v>
      </c>
      <c r="BA14" s="134">
        <f t="shared" si="8"/>
        <v>2</v>
      </c>
      <c r="BB14" s="135">
        <v>2</v>
      </c>
      <c r="BC14" s="136">
        <v>1</v>
      </c>
      <c r="BD14" s="136">
        <v>2</v>
      </c>
      <c r="BE14" s="136">
        <v>2</v>
      </c>
      <c r="BF14" s="137">
        <v>0</v>
      </c>
      <c r="BG14" s="134">
        <f t="shared" si="9"/>
        <v>7</v>
      </c>
      <c r="BH14" s="141">
        <v>0</v>
      </c>
      <c r="BI14" s="132">
        <v>0</v>
      </c>
      <c r="BJ14" s="133">
        <v>4</v>
      </c>
      <c r="BK14" s="134">
        <f t="shared" si="10"/>
        <v>4</v>
      </c>
      <c r="BL14" s="138">
        <v>0</v>
      </c>
      <c r="BM14" s="136">
        <v>0</v>
      </c>
      <c r="BN14" s="137">
        <v>0</v>
      </c>
      <c r="BO14" s="134">
        <f t="shared" si="11"/>
        <v>0</v>
      </c>
      <c r="BP14" s="142">
        <f t="shared" si="12"/>
        <v>33</v>
      </c>
      <c r="BQ14" s="143">
        <v>100</v>
      </c>
      <c r="BR14" s="144">
        <v>100</v>
      </c>
      <c r="BS14" s="144">
        <v>100</v>
      </c>
      <c r="BT14" s="145">
        <v>100</v>
      </c>
      <c r="BU14" s="129">
        <f t="shared" si="13"/>
        <v>100</v>
      </c>
      <c r="BV14" s="146">
        <f t="shared" si="14"/>
        <v>10</v>
      </c>
      <c r="BW14" s="147">
        <v>100</v>
      </c>
      <c r="BX14" s="148">
        <f t="shared" si="15"/>
        <v>100</v>
      </c>
      <c r="BY14" s="149">
        <f t="shared" si="16"/>
        <v>10</v>
      </c>
      <c r="BZ14" s="150">
        <f t="shared" si="17"/>
        <v>20</v>
      </c>
      <c r="CA14" s="151">
        <v>78.57142857142857</v>
      </c>
      <c r="CB14" s="152">
        <v>100</v>
      </c>
      <c r="CC14" s="152">
        <v>100</v>
      </c>
      <c r="CD14" s="152">
        <v>92.85714285714286</v>
      </c>
      <c r="CE14" s="152">
        <v>100</v>
      </c>
      <c r="CF14" s="152">
        <v>100</v>
      </c>
      <c r="CG14" s="152">
        <v>100</v>
      </c>
      <c r="CH14" s="152">
        <v>100</v>
      </c>
      <c r="CI14" s="152">
        <v>57.14285714285714</v>
      </c>
      <c r="CJ14" s="152">
        <v>71.42857142857143</v>
      </c>
      <c r="CK14" s="152">
        <v>100</v>
      </c>
      <c r="CL14" s="152">
        <v>85.71428571428571</v>
      </c>
      <c r="CM14" s="152">
        <v>100</v>
      </c>
      <c r="CN14" s="152">
        <v>92.85714285714286</v>
      </c>
      <c r="CO14" s="153">
        <v>50</v>
      </c>
      <c r="CP14" s="129">
        <f t="shared" si="18"/>
        <v>100</v>
      </c>
      <c r="CQ14" s="146">
        <f t="shared" si="19"/>
        <v>10</v>
      </c>
      <c r="CR14" s="151">
        <v>100</v>
      </c>
      <c r="CS14" s="152">
        <v>100</v>
      </c>
      <c r="CT14" s="152">
        <v>100</v>
      </c>
      <c r="CU14" s="153">
        <v>100</v>
      </c>
      <c r="CV14" s="129">
        <f t="shared" si="20"/>
        <v>100</v>
      </c>
      <c r="CW14" s="146">
        <f t="shared" si="21"/>
        <v>10</v>
      </c>
      <c r="CX14" s="154">
        <v>100</v>
      </c>
      <c r="CY14" s="148">
        <f t="shared" si="22"/>
        <v>100</v>
      </c>
      <c r="CZ14" s="149">
        <f t="shared" si="23"/>
        <v>10</v>
      </c>
      <c r="DA14" s="155">
        <f t="shared" si="24"/>
        <v>30</v>
      </c>
      <c r="DB14" s="156">
        <f t="shared" si="25"/>
        <v>98</v>
      </c>
    </row>
    <row r="15" spans="1:106" s="6" customFormat="1" ht="18" customHeight="1">
      <c r="A15" s="113">
        <v>6</v>
      </c>
      <c r="B15" s="114" t="s">
        <v>160</v>
      </c>
      <c r="C15" s="115" t="s">
        <v>166</v>
      </c>
      <c r="D15" s="116">
        <v>80.51948051948052</v>
      </c>
      <c r="E15" s="117">
        <f t="shared" si="0"/>
        <v>6</v>
      </c>
      <c r="F15" s="118">
        <v>1</v>
      </c>
      <c r="G15" s="119">
        <v>1</v>
      </c>
      <c r="H15" s="120">
        <f t="shared" si="1"/>
        <v>8</v>
      </c>
      <c r="I15" s="121">
        <v>1</v>
      </c>
      <c r="J15" s="122">
        <v>1</v>
      </c>
      <c r="K15" s="122">
        <v>1</v>
      </c>
      <c r="L15" s="122">
        <v>1</v>
      </c>
      <c r="M15" s="122">
        <v>1</v>
      </c>
      <c r="N15" s="122">
        <v>1</v>
      </c>
      <c r="O15" s="122">
        <v>1</v>
      </c>
      <c r="P15" s="122">
        <v>1</v>
      </c>
      <c r="Q15" s="122">
        <v>1</v>
      </c>
      <c r="R15" s="123">
        <v>1</v>
      </c>
      <c r="S15" s="124">
        <f t="shared" si="2"/>
        <v>10</v>
      </c>
      <c r="T15" s="125">
        <v>2</v>
      </c>
      <c r="U15" s="126">
        <v>4</v>
      </c>
      <c r="V15" s="127">
        <v>4</v>
      </c>
      <c r="W15" s="124">
        <f t="shared" si="3"/>
        <v>10</v>
      </c>
      <c r="X15" s="128">
        <v>0</v>
      </c>
      <c r="Y15" s="129">
        <v>0</v>
      </c>
      <c r="Z15" s="130">
        <f t="shared" si="4"/>
        <v>28</v>
      </c>
      <c r="AA15" s="131">
        <v>1</v>
      </c>
      <c r="AB15" s="132">
        <v>1</v>
      </c>
      <c r="AC15" s="132">
        <v>2</v>
      </c>
      <c r="AD15" s="132">
        <v>2</v>
      </c>
      <c r="AE15" s="132">
        <v>0</v>
      </c>
      <c r="AF15" s="133">
        <v>2</v>
      </c>
      <c r="AG15" s="134">
        <f t="shared" si="5"/>
        <v>8</v>
      </c>
      <c r="AH15" s="135">
        <v>1</v>
      </c>
      <c r="AI15" s="136">
        <v>1</v>
      </c>
      <c r="AJ15" s="136">
        <v>1</v>
      </c>
      <c r="AK15" s="137">
        <v>1</v>
      </c>
      <c r="AL15" s="138">
        <v>1</v>
      </c>
      <c r="AM15" s="136">
        <v>1</v>
      </c>
      <c r="AN15" s="136">
        <v>1</v>
      </c>
      <c r="AO15" s="136">
        <v>1</v>
      </c>
      <c r="AP15" s="136">
        <v>1</v>
      </c>
      <c r="AQ15" s="137">
        <v>1</v>
      </c>
      <c r="AR15" s="134">
        <f t="shared" si="6"/>
        <v>10</v>
      </c>
      <c r="AS15" s="138">
        <v>2</v>
      </c>
      <c r="AT15" s="136">
        <v>0</v>
      </c>
      <c r="AU15" s="136">
        <v>2</v>
      </c>
      <c r="AV15" s="136">
        <v>2</v>
      </c>
      <c r="AW15" s="137">
        <v>2</v>
      </c>
      <c r="AX15" s="134">
        <f t="shared" si="7"/>
        <v>8</v>
      </c>
      <c r="AY15" s="139">
        <v>0</v>
      </c>
      <c r="AZ15" s="140">
        <v>4</v>
      </c>
      <c r="BA15" s="134">
        <f t="shared" si="8"/>
        <v>4</v>
      </c>
      <c r="BB15" s="135">
        <v>2</v>
      </c>
      <c r="BC15" s="136">
        <v>1</v>
      </c>
      <c r="BD15" s="136">
        <v>2</v>
      </c>
      <c r="BE15" s="136">
        <v>2</v>
      </c>
      <c r="BF15" s="137">
        <v>3</v>
      </c>
      <c r="BG15" s="134">
        <f t="shared" si="9"/>
        <v>10</v>
      </c>
      <c r="BH15" s="141">
        <v>0</v>
      </c>
      <c r="BI15" s="132">
        <v>0</v>
      </c>
      <c r="BJ15" s="133">
        <v>4</v>
      </c>
      <c r="BK15" s="134">
        <f t="shared" si="10"/>
        <v>4</v>
      </c>
      <c r="BL15" s="138">
        <v>0</v>
      </c>
      <c r="BM15" s="136">
        <v>0</v>
      </c>
      <c r="BN15" s="137">
        <v>4</v>
      </c>
      <c r="BO15" s="134">
        <f t="shared" si="11"/>
        <v>4</v>
      </c>
      <c r="BP15" s="142">
        <f t="shared" si="12"/>
        <v>48</v>
      </c>
      <c r="BQ15" s="143">
        <v>100</v>
      </c>
      <c r="BR15" s="144">
        <v>93.33333333333333</v>
      </c>
      <c r="BS15" s="144">
        <v>100</v>
      </c>
      <c r="BT15" s="145">
        <v>100</v>
      </c>
      <c r="BU15" s="129">
        <f t="shared" si="13"/>
        <v>100</v>
      </c>
      <c r="BV15" s="146">
        <f t="shared" si="14"/>
        <v>10</v>
      </c>
      <c r="BW15" s="147">
        <v>100</v>
      </c>
      <c r="BX15" s="148">
        <f t="shared" si="15"/>
        <v>100</v>
      </c>
      <c r="BY15" s="149">
        <f t="shared" si="16"/>
        <v>10</v>
      </c>
      <c r="BZ15" s="150">
        <f t="shared" si="17"/>
        <v>20</v>
      </c>
      <c r="CA15" s="151">
        <v>100</v>
      </c>
      <c r="CB15" s="152">
        <v>100</v>
      </c>
      <c r="CC15" s="152">
        <v>93.33333333333333</v>
      </c>
      <c r="CD15" s="152">
        <v>100</v>
      </c>
      <c r="CE15" s="152">
        <v>100</v>
      </c>
      <c r="CF15" s="152">
        <v>93.33333333333333</v>
      </c>
      <c r="CG15" s="152">
        <v>100</v>
      </c>
      <c r="CH15" s="152">
        <v>93.33333333333333</v>
      </c>
      <c r="CI15" s="152">
        <v>86.66666666666667</v>
      </c>
      <c r="CJ15" s="152">
        <v>100</v>
      </c>
      <c r="CK15" s="152">
        <v>100</v>
      </c>
      <c r="CL15" s="152">
        <v>100</v>
      </c>
      <c r="CM15" s="152">
        <v>100</v>
      </c>
      <c r="CN15" s="152">
        <v>100</v>
      </c>
      <c r="CO15" s="153">
        <v>80</v>
      </c>
      <c r="CP15" s="129">
        <f t="shared" si="18"/>
        <v>100</v>
      </c>
      <c r="CQ15" s="146">
        <f t="shared" si="19"/>
        <v>10</v>
      </c>
      <c r="CR15" s="151">
        <v>100</v>
      </c>
      <c r="CS15" s="152">
        <v>100</v>
      </c>
      <c r="CT15" s="152">
        <v>100</v>
      </c>
      <c r="CU15" s="153">
        <v>100</v>
      </c>
      <c r="CV15" s="129">
        <f t="shared" si="20"/>
        <v>100</v>
      </c>
      <c r="CW15" s="146">
        <f t="shared" si="21"/>
        <v>10</v>
      </c>
      <c r="CX15" s="154">
        <v>100</v>
      </c>
      <c r="CY15" s="148">
        <f t="shared" si="22"/>
        <v>100</v>
      </c>
      <c r="CZ15" s="149">
        <f t="shared" si="23"/>
        <v>10</v>
      </c>
      <c r="DA15" s="155">
        <f t="shared" si="24"/>
        <v>30</v>
      </c>
      <c r="DB15" s="156">
        <f t="shared" si="25"/>
        <v>126</v>
      </c>
    </row>
    <row r="16" spans="1:106" s="6" customFormat="1" ht="18" customHeight="1">
      <c r="A16" s="113">
        <v>7</v>
      </c>
      <c r="B16" s="114" t="s">
        <v>160</v>
      </c>
      <c r="C16" s="115" t="s">
        <v>167</v>
      </c>
      <c r="D16" s="116">
        <v>67.53246753246754</v>
      </c>
      <c r="E16" s="117">
        <f t="shared" si="0"/>
        <v>5</v>
      </c>
      <c r="F16" s="118">
        <v>1</v>
      </c>
      <c r="G16" s="119">
        <v>1</v>
      </c>
      <c r="H16" s="120">
        <f t="shared" si="1"/>
        <v>7</v>
      </c>
      <c r="I16" s="121">
        <v>1</v>
      </c>
      <c r="J16" s="122">
        <v>1</v>
      </c>
      <c r="K16" s="122">
        <v>1</v>
      </c>
      <c r="L16" s="122">
        <v>1</v>
      </c>
      <c r="M16" s="122">
        <v>1</v>
      </c>
      <c r="N16" s="122">
        <v>1</v>
      </c>
      <c r="O16" s="122">
        <v>1</v>
      </c>
      <c r="P16" s="122">
        <v>1</v>
      </c>
      <c r="Q16" s="122">
        <v>1</v>
      </c>
      <c r="R16" s="123">
        <v>1</v>
      </c>
      <c r="S16" s="124">
        <f t="shared" si="2"/>
        <v>10</v>
      </c>
      <c r="T16" s="125">
        <v>2</v>
      </c>
      <c r="U16" s="126">
        <v>4</v>
      </c>
      <c r="V16" s="127">
        <v>0</v>
      </c>
      <c r="W16" s="124">
        <f t="shared" si="3"/>
        <v>6</v>
      </c>
      <c r="X16" s="128">
        <v>0</v>
      </c>
      <c r="Y16" s="129">
        <v>0</v>
      </c>
      <c r="Z16" s="130">
        <f t="shared" si="4"/>
        <v>23</v>
      </c>
      <c r="AA16" s="131">
        <v>0</v>
      </c>
      <c r="AB16" s="132">
        <v>1</v>
      </c>
      <c r="AC16" s="132">
        <v>0</v>
      </c>
      <c r="AD16" s="132">
        <v>0</v>
      </c>
      <c r="AE16" s="132">
        <v>0</v>
      </c>
      <c r="AF16" s="133">
        <v>2</v>
      </c>
      <c r="AG16" s="134">
        <f t="shared" si="5"/>
        <v>3</v>
      </c>
      <c r="AH16" s="135">
        <v>1</v>
      </c>
      <c r="AI16" s="136">
        <v>1</v>
      </c>
      <c r="AJ16" s="136">
        <v>1</v>
      </c>
      <c r="AK16" s="137">
        <v>1</v>
      </c>
      <c r="AL16" s="138">
        <v>1</v>
      </c>
      <c r="AM16" s="136">
        <v>1</v>
      </c>
      <c r="AN16" s="136">
        <v>1</v>
      </c>
      <c r="AO16" s="136">
        <v>1</v>
      </c>
      <c r="AP16" s="136">
        <v>1</v>
      </c>
      <c r="AQ16" s="137">
        <v>1</v>
      </c>
      <c r="AR16" s="134">
        <f t="shared" si="6"/>
        <v>10</v>
      </c>
      <c r="AS16" s="138">
        <v>2</v>
      </c>
      <c r="AT16" s="136">
        <v>2</v>
      </c>
      <c r="AU16" s="136">
        <v>2</v>
      </c>
      <c r="AV16" s="136">
        <v>2</v>
      </c>
      <c r="AW16" s="137">
        <v>2</v>
      </c>
      <c r="AX16" s="134">
        <f t="shared" si="7"/>
        <v>10</v>
      </c>
      <c r="AY16" s="139">
        <v>0</v>
      </c>
      <c r="AZ16" s="140">
        <v>1</v>
      </c>
      <c r="BA16" s="134">
        <f t="shared" si="8"/>
        <v>1</v>
      </c>
      <c r="BB16" s="135">
        <v>0</v>
      </c>
      <c r="BC16" s="136">
        <v>1</v>
      </c>
      <c r="BD16" s="136">
        <v>0</v>
      </c>
      <c r="BE16" s="136">
        <v>2</v>
      </c>
      <c r="BF16" s="137">
        <v>3</v>
      </c>
      <c r="BG16" s="134">
        <f t="shared" si="9"/>
        <v>6</v>
      </c>
      <c r="BH16" s="141">
        <v>0</v>
      </c>
      <c r="BI16" s="132">
        <v>0</v>
      </c>
      <c r="BJ16" s="133">
        <v>4</v>
      </c>
      <c r="BK16" s="134">
        <f t="shared" si="10"/>
        <v>4</v>
      </c>
      <c r="BL16" s="138">
        <v>0</v>
      </c>
      <c r="BM16" s="136">
        <v>0</v>
      </c>
      <c r="BN16" s="137">
        <v>0</v>
      </c>
      <c r="BO16" s="134">
        <f t="shared" si="11"/>
        <v>0</v>
      </c>
      <c r="BP16" s="142">
        <f t="shared" si="12"/>
        <v>34</v>
      </c>
      <c r="BQ16" s="143">
        <v>100</v>
      </c>
      <c r="BR16" s="144">
        <v>100</v>
      </c>
      <c r="BS16" s="144">
        <v>100</v>
      </c>
      <c r="BT16" s="145">
        <v>100</v>
      </c>
      <c r="BU16" s="129">
        <f t="shared" si="13"/>
        <v>100</v>
      </c>
      <c r="BV16" s="146">
        <f t="shared" si="14"/>
        <v>10</v>
      </c>
      <c r="BW16" s="147">
        <v>100</v>
      </c>
      <c r="BX16" s="148">
        <f t="shared" si="15"/>
        <v>100</v>
      </c>
      <c r="BY16" s="149">
        <f t="shared" si="16"/>
        <v>10</v>
      </c>
      <c r="BZ16" s="150">
        <f t="shared" si="17"/>
        <v>20</v>
      </c>
      <c r="CA16" s="151">
        <v>33.33333333333333</v>
      </c>
      <c r="CB16" s="152">
        <v>100</v>
      </c>
      <c r="CC16" s="152">
        <v>33.33333333333333</v>
      </c>
      <c r="CD16" s="152">
        <v>33.33333333333333</v>
      </c>
      <c r="CE16" s="152">
        <v>66.66666666666666</v>
      </c>
      <c r="CF16" s="152">
        <v>100</v>
      </c>
      <c r="CG16" s="152">
        <v>100</v>
      </c>
      <c r="CH16" s="152">
        <v>100</v>
      </c>
      <c r="CI16" s="152">
        <v>0</v>
      </c>
      <c r="CJ16" s="152">
        <v>100</v>
      </c>
      <c r="CK16" s="152">
        <v>100</v>
      </c>
      <c r="CL16" s="152">
        <v>100</v>
      </c>
      <c r="CM16" s="152">
        <v>100</v>
      </c>
      <c r="CN16" s="152">
        <v>100</v>
      </c>
      <c r="CO16" s="153">
        <v>0</v>
      </c>
      <c r="CP16" s="129">
        <f t="shared" si="18"/>
        <v>100</v>
      </c>
      <c r="CQ16" s="146">
        <f t="shared" si="19"/>
        <v>10</v>
      </c>
      <c r="CR16" s="151">
        <v>100</v>
      </c>
      <c r="CS16" s="152">
        <v>100</v>
      </c>
      <c r="CT16" s="152">
        <v>100</v>
      </c>
      <c r="CU16" s="153">
        <v>100</v>
      </c>
      <c r="CV16" s="129">
        <f t="shared" si="20"/>
        <v>100</v>
      </c>
      <c r="CW16" s="146">
        <f t="shared" si="21"/>
        <v>10</v>
      </c>
      <c r="CX16" s="154">
        <v>100</v>
      </c>
      <c r="CY16" s="148">
        <f t="shared" si="22"/>
        <v>100</v>
      </c>
      <c r="CZ16" s="149">
        <f t="shared" si="23"/>
        <v>10</v>
      </c>
      <c r="DA16" s="155">
        <f t="shared" si="24"/>
        <v>30</v>
      </c>
      <c r="DB16" s="156">
        <f t="shared" si="25"/>
        <v>107</v>
      </c>
    </row>
    <row r="17" spans="1:106" s="6" customFormat="1" ht="18" customHeight="1">
      <c r="A17" s="113">
        <v>8</v>
      </c>
      <c r="B17" s="114" t="s">
        <v>160</v>
      </c>
      <c r="C17" s="115" t="s">
        <v>168</v>
      </c>
      <c r="D17" s="116">
        <v>64.93506493506493</v>
      </c>
      <c r="E17" s="117">
        <f t="shared" si="0"/>
        <v>5</v>
      </c>
      <c r="F17" s="118">
        <v>1</v>
      </c>
      <c r="G17" s="119">
        <v>1</v>
      </c>
      <c r="H17" s="120">
        <f t="shared" si="1"/>
        <v>7</v>
      </c>
      <c r="I17" s="121">
        <v>1</v>
      </c>
      <c r="J17" s="122">
        <v>1</v>
      </c>
      <c r="K17" s="122">
        <v>1</v>
      </c>
      <c r="L17" s="122">
        <v>1</v>
      </c>
      <c r="M17" s="122">
        <v>1</v>
      </c>
      <c r="N17" s="122">
        <v>1</v>
      </c>
      <c r="O17" s="122">
        <v>0</v>
      </c>
      <c r="P17" s="122">
        <v>1</v>
      </c>
      <c r="Q17" s="122">
        <v>1</v>
      </c>
      <c r="R17" s="123">
        <v>1</v>
      </c>
      <c r="S17" s="124">
        <f t="shared" si="2"/>
        <v>9</v>
      </c>
      <c r="T17" s="125">
        <v>2</v>
      </c>
      <c r="U17" s="126">
        <v>4</v>
      </c>
      <c r="V17" s="127">
        <v>0</v>
      </c>
      <c r="W17" s="124">
        <f t="shared" si="3"/>
        <v>6</v>
      </c>
      <c r="X17" s="128">
        <v>0</v>
      </c>
      <c r="Y17" s="129">
        <v>0</v>
      </c>
      <c r="Z17" s="130">
        <f t="shared" si="4"/>
        <v>22</v>
      </c>
      <c r="AA17" s="131">
        <v>0</v>
      </c>
      <c r="AB17" s="132">
        <v>1</v>
      </c>
      <c r="AC17" s="132">
        <v>0</v>
      </c>
      <c r="AD17" s="132">
        <v>0</v>
      </c>
      <c r="AE17" s="132">
        <v>0</v>
      </c>
      <c r="AF17" s="133">
        <v>2</v>
      </c>
      <c r="AG17" s="134">
        <f t="shared" si="5"/>
        <v>3</v>
      </c>
      <c r="AH17" s="135">
        <v>1</v>
      </c>
      <c r="AI17" s="136">
        <v>1</v>
      </c>
      <c r="AJ17" s="136">
        <v>1</v>
      </c>
      <c r="AK17" s="137">
        <v>1</v>
      </c>
      <c r="AL17" s="138">
        <v>1</v>
      </c>
      <c r="AM17" s="136">
        <v>1</v>
      </c>
      <c r="AN17" s="136">
        <v>1</v>
      </c>
      <c r="AO17" s="136">
        <v>1</v>
      </c>
      <c r="AP17" s="136">
        <v>1</v>
      </c>
      <c r="AQ17" s="137">
        <v>1</v>
      </c>
      <c r="AR17" s="134">
        <f t="shared" si="6"/>
        <v>10</v>
      </c>
      <c r="AS17" s="138">
        <v>2</v>
      </c>
      <c r="AT17" s="136">
        <v>0</v>
      </c>
      <c r="AU17" s="136">
        <v>2</v>
      </c>
      <c r="AV17" s="136">
        <v>2</v>
      </c>
      <c r="AW17" s="137">
        <v>2</v>
      </c>
      <c r="AX17" s="134">
        <f t="shared" si="7"/>
        <v>8</v>
      </c>
      <c r="AY17" s="139">
        <v>0</v>
      </c>
      <c r="AZ17" s="140">
        <v>4</v>
      </c>
      <c r="BA17" s="134">
        <f t="shared" si="8"/>
        <v>4</v>
      </c>
      <c r="BB17" s="135">
        <v>0</v>
      </c>
      <c r="BC17" s="136">
        <v>1</v>
      </c>
      <c r="BD17" s="136">
        <v>2</v>
      </c>
      <c r="BE17" s="136">
        <v>2</v>
      </c>
      <c r="BF17" s="137">
        <v>0</v>
      </c>
      <c r="BG17" s="134">
        <f t="shared" si="9"/>
        <v>5</v>
      </c>
      <c r="BH17" s="141">
        <v>0</v>
      </c>
      <c r="BI17" s="132">
        <v>0</v>
      </c>
      <c r="BJ17" s="133">
        <v>4</v>
      </c>
      <c r="BK17" s="134">
        <f t="shared" si="10"/>
        <v>4</v>
      </c>
      <c r="BL17" s="138">
        <v>0</v>
      </c>
      <c r="BM17" s="136">
        <v>0</v>
      </c>
      <c r="BN17" s="137">
        <v>0</v>
      </c>
      <c r="BO17" s="134">
        <f t="shared" si="11"/>
        <v>0</v>
      </c>
      <c r="BP17" s="142">
        <f t="shared" si="12"/>
        <v>34</v>
      </c>
      <c r="BQ17" s="143">
        <v>100</v>
      </c>
      <c r="BR17" s="144">
        <v>100</v>
      </c>
      <c r="BS17" s="144">
        <v>100</v>
      </c>
      <c r="BT17" s="145">
        <v>100</v>
      </c>
      <c r="BU17" s="129">
        <f t="shared" si="13"/>
        <v>100</v>
      </c>
      <c r="BV17" s="146">
        <f t="shared" si="14"/>
        <v>10</v>
      </c>
      <c r="BW17" s="147">
        <v>100</v>
      </c>
      <c r="BX17" s="148">
        <f t="shared" si="15"/>
        <v>100</v>
      </c>
      <c r="BY17" s="149">
        <f t="shared" si="16"/>
        <v>10</v>
      </c>
      <c r="BZ17" s="150">
        <f t="shared" si="17"/>
        <v>20</v>
      </c>
      <c r="CA17" s="151">
        <v>100</v>
      </c>
      <c r="CB17" s="152">
        <v>100</v>
      </c>
      <c r="CC17" s="152">
        <v>100</v>
      </c>
      <c r="CD17" s="152">
        <v>100</v>
      </c>
      <c r="CE17" s="152">
        <v>100</v>
      </c>
      <c r="CF17" s="152">
        <v>100</v>
      </c>
      <c r="CG17" s="152">
        <v>100</v>
      </c>
      <c r="CH17" s="152">
        <v>100</v>
      </c>
      <c r="CI17" s="152">
        <v>83.33333333333334</v>
      </c>
      <c r="CJ17" s="152">
        <v>100</v>
      </c>
      <c r="CK17" s="152">
        <v>100</v>
      </c>
      <c r="CL17" s="152">
        <v>100</v>
      </c>
      <c r="CM17" s="152">
        <v>100</v>
      </c>
      <c r="CN17" s="152">
        <v>100</v>
      </c>
      <c r="CO17" s="153">
        <v>100</v>
      </c>
      <c r="CP17" s="129">
        <f t="shared" si="18"/>
        <v>100</v>
      </c>
      <c r="CQ17" s="146">
        <f t="shared" si="19"/>
        <v>10</v>
      </c>
      <c r="CR17" s="151">
        <v>100</v>
      </c>
      <c r="CS17" s="152">
        <v>100</v>
      </c>
      <c r="CT17" s="152">
        <v>100</v>
      </c>
      <c r="CU17" s="153">
        <v>100</v>
      </c>
      <c r="CV17" s="129">
        <f t="shared" si="20"/>
        <v>100</v>
      </c>
      <c r="CW17" s="146">
        <f t="shared" si="21"/>
        <v>10</v>
      </c>
      <c r="CX17" s="154">
        <v>100</v>
      </c>
      <c r="CY17" s="148">
        <f t="shared" si="22"/>
        <v>100</v>
      </c>
      <c r="CZ17" s="149">
        <f t="shared" si="23"/>
        <v>10</v>
      </c>
      <c r="DA17" s="155">
        <f t="shared" si="24"/>
        <v>30</v>
      </c>
      <c r="DB17" s="156">
        <f t="shared" si="25"/>
        <v>106</v>
      </c>
    </row>
    <row r="18" spans="1:106" s="6" customFormat="1" ht="18" customHeight="1">
      <c r="A18" s="113">
        <v>9</v>
      </c>
      <c r="B18" s="114" t="s">
        <v>160</v>
      </c>
      <c r="C18" s="115" t="s">
        <v>169</v>
      </c>
      <c r="D18" s="116">
        <v>44.15584415584416</v>
      </c>
      <c r="E18" s="117">
        <f t="shared" si="0"/>
        <v>3</v>
      </c>
      <c r="F18" s="118">
        <v>0</v>
      </c>
      <c r="G18" s="119">
        <v>1</v>
      </c>
      <c r="H18" s="120">
        <f t="shared" si="1"/>
        <v>4</v>
      </c>
      <c r="I18" s="121">
        <v>1</v>
      </c>
      <c r="J18" s="122">
        <v>1</v>
      </c>
      <c r="K18" s="122">
        <v>1</v>
      </c>
      <c r="L18" s="122">
        <v>1</v>
      </c>
      <c r="M18" s="122">
        <v>1</v>
      </c>
      <c r="N18" s="122">
        <v>1</v>
      </c>
      <c r="O18" s="122">
        <v>0</v>
      </c>
      <c r="P18" s="122">
        <v>1</v>
      </c>
      <c r="Q18" s="122">
        <v>1</v>
      </c>
      <c r="R18" s="123">
        <v>1</v>
      </c>
      <c r="S18" s="124">
        <f t="shared" si="2"/>
        <v>9</v>
      </c>
      <c r="T18" s="125">
        <v>2</v>
      </c>
      <c r="U18" s="126">
        <v>4</v>
      </c>
      <c r="V18" s="127">
        <v>0</v>
      </c>
      <c r="W18" s="124">
        <f t="shared" si="3"/>
        <v>6</v>
      </c>
      <c r="X18" s="128">
        <v>0</v>
      </c>
      <c r="Y18" s="129">
        <v>0</v>
      </c>
      <c r="Z18" s="130">
        <f t="shared" si="4"/>
        <v>19</v>
      </c>
      <c r="AA18" s="131">
        <v>0</v>
      </c>
      <c r="AB18" s="132">
        <v>1</v>
      </c>
      <c r="AC18" s="132">
        <v>0</v>
      </c>
      <c r="AD18" s="132">
        <v>0</v>
      </c>
      <c r="AE18" s="132">
        <v>0</v>
      </c>
      <c r="AF18" s="133">
        <v>2</v>
      </c>
      <c r="AG18" s="134">
        <f t="shared" si="5"/>
        <v>3</v>
      </c>
      <c r="AH18" s="135">
        <v>1</v>
      </c>
      <c r="AI18" s="136">
        <v>1</v>
      </c>
      <c r="AJ18" s="136">
        <v>1</v>
      </c>
      <c r="AK18" s="137">
        <v>1</v>
      </c>
      <c r="AL18" s="138">
        <v>1</v>
      </c>
      <c r="AM18" s="136">
        <v>1</v>
      </c>
      <c r="AN18" s="136">
        <v>1</v>
      </c>
      <c r="AO18" s="136">
        <v>1</v>
      </c>
      <c r="AP18" s="136">
        <v>1</v>
      </c>
      <c r="AQ18" s="137">
        <v>1</v>
      </c>
      <c r="AR18" s="134">
        <f t="shared" si="6"/>
        <v>10</v>
      </c>
      <c r="AS18" s="138">
        <v>2</v>
      </c>
      <c r="AT18" s="136">
        <v>0</v>
      </c>
      <c r="AU18" s="136">
        <v>0</v>
      </c>
      <c r="AV18" s="136">
        <v>2</v>
      </c>
      <c r="AW18" s="137">
        <v>2</v>
      </c>
      <c r="AX18" s="134">
        <f t="shared" si="7"/>
        <v>6</v>
      </c>
      <c r="AY18" s="139">
        <v>0</v>
      </c>
      <c r="AZ18" s="140">
        <v>0</v>
      </c>
      <c r="BA18" s="134">
        <f t="shared" si="8"/>
        <v>0</v>
      </c>
      <c r="BB18" s="135">
        <v>0</v>
      </c>
      <c r="BC18" s="136">
        <v>0</v>
      </c>
      <c r="BD18" s="136">
        <v>2</v>
      </c>
      <c r="BE18" s="136">
        <v>2</v>
      </c>
      <c r="BF18" s="137">
        <v>3</v>
      </c>
      <c r="BG18" s="134">
        <f t="shared" si="9"/>
        <v>7</v>
      </c>
      <c r="BH18" s="141">
        <v>0</v>
      </c>
      <c r="BI18" s="132">
        <v>0</v>
      </c>
      <c r="BJ18" s="133">
        <v>4</v>
      </c>
      <c r="BK18" s="134">
        <f t="shared" si="10"/>
        <v>4</v>
      </c>
      <c r="BL18" s="138">
        <v>0</v>
      </c>
      <c r="BM18" s="136">
        <v>0</v>
      </c>
      <c r="BN18" s="137">
        <v>0</v>
      </c>
      <c r="BO18" s="134">
        <f t="shared" si="11"/>
        <v>0</v>
      </c>
      <c r="BP18" s="142">
        <f t="shared" si="12"/>
        <v>30</v>
      </c>
      <c r="BQ18" s="143">
        <v>100</v>
      </c>
      <c r="BR18" s="144">
        <v>66.66666666666666</v>
      </c>
      <c r="BS18" s="144">
        <v>83.33333333333334</v>
      </c>
      <c r="BT18" s="145">
        <v>83.33333333333334</v>
      </c>
      <c r="BU18" s="129">
        <f t="shared" si="13"/>
        <v>100</v>
      </c>
      <c r="BV18" s="146">
        <f t="shared" si="14"/>
        <v>10</v>
      </c>
      <c r="BW18" s="147">
        <v>83.33333333333334</v>
      </c>
      <c r="BX18" s="148">
        <f t="shared" si="15"/>
        <v>100</v>
      </c>
      <c r="BY18" s="149">
        <f t="shared" si="16"/>
        <v>10</v>
      </c>
      <c r="BZ18" s="150">
        <f t="shared" si="17"/>
        <v>20</v>
      </c>
      <c r="CA18" s="151">
        <v>66.66666666666666</v>
      </c>
      <c r="CB18" s="152">
        <v>100</v>
      </c>
      <c r="CC18" s="152">
        <v>66.66666666666666</v>
      </c>
      <c r="CD18" s="152">
        <v>83.33333333333334</v>
      </c>
      <c r="CE18" s="152">
        <v>83.33333333333334</v>
      </c>
      <c r="CF18" s="152">
        <v>83.33333333333334</v>
      </c>
      <c r="CG18" s="152">
        <v>83.33333333333334</v>
      </c>
      <c r="CH18" s="152">
        <v>83.33333333333334</v>
      </c>
      <c r="CI18" s="152">
        <v>50</v>
      </c>
      <c r="CJ18" s="152">
        <v>100</v>
      </c>
      <c r="CK18" s="152">
        <v>83.33333333333334</v>
      </c>
      <c r="CL18" s="152">
        <v>83.33333333333334</v>
      </c>
      <c r="CM18" s="152">
        <v>83.33333333333334</v>
      </c>
      <c r="CN18" s="152">
        <v>83.33333333333334</v>
      </c>
      <c r="CO18" s="153">
        <v>66.66666666666666</v>
      </c>
      <c r="CP18" s="129">
        <f t="shared" si="18"/>
        <v>100</v>
      </c>
      <c r="CQ18" s="146">
        <f t="shared" si="19"/>
        <v>10</v>
      </c>
      <c r="CR18" s="151">
        <v>83.33333333333334</v>
      </c>
      <c r="CS18" s="152">
        <v>83.33333333333334</v>
      </c>
      <c r="CT18" s="152">
        <v>66.66666666666666</v>
      </c>
      <c r="CU18" s="153">
        <v>83.33333333333334</v>
      </c>
      <c r="CV18" s="129">
        <f t="shared" si="20"/>
        <v>100</v>
      </c>
      <c r="CW18" s="146">
        <f t="shared" si="21"/>
        <v>10</v>
      </c>
      <c r="CX18" s="154">
        <v>83.33333333333334</v>
      </c>
      <c r="CY18" s="148">
        <f t="shared" si="22"/>
        <v>100</v>
      </c>
      <c r="CZ18" s="149">
        <f t="shared" si="23"/>
        <v>10</v>
      </c>
      <c r="DA18" s="155">
        <f t="shared" si="24"/>
        <v>30</v>
      </c>
      <c r="DB18" s="156">
        <f t="shared" si="25"/>
        <v>99</v>
      </c>
    </row>
    <row r="19" spans="1:106" s="6" customFormat="1" ht="18" customHeight="1">
      <c r="A19" s="113">
        <v>10</v>
      </c>
      <c r="B19" s="114" t="s">
        <v>160</v>
      </c>
      <c r="C19" s="115" t="s">
        <v>170</v>
      </c>
      <c r="D19" s="116">
        <v>62.33766233766234</v>
      </c>
      <c r="E19" s="117">
        <f t="shared" si="0"/>
        <v>5</v>
      </c>
      <c r="F19" s="118">
        <v>0</v>
      </c>
      <c r="G19" s="119">
        <v>1</v>
      </c>
      <c r="H19" s="120">
        <f t="shared" si="1"/>
        <v>6</v>
      </c>
      <c r="I19" s="121">
        <v>1</v>
      </c>
      <c r="J19" s="122">
        <v>1</v>
      </c>
      <c r="K19" s="122">
        <v>1</v>
      </c>
      <c r="L19" s="122">
        <v>1</v>
      </c>
      <c r="M19" s="122">
        <v>1</v>
      </c>
      <c r="N19" s="122">
        <v>1</v>
      </c>
      <c r="O19" s="122">
        <v>1</v>
      </c>
      <c r="P19" s="122">
        <v>1</v>
      </c>
      <c r="Q19" s="122">
        <v>1</v>
      </c>
      <c r="R19" s="123">
        <v>1</v>
      </c>
      <c r="S19" s="124">
        <f t="shared" si="2"/>
        <v>10</v>
      </c>
      <c r="T19" s="125">
        <v>2</v>
      </c>
      <c r="U19" s="126">
        <v>4</v>
      </c>
      <c r="V19" s="127">
        <v>4</v>
      </c>
      <c r="W19" s="124">
        <f t="shared" si="3"/>
        <v>10</v>
      </c>
      <c r="X19" s="128">
        <v>0</v>
      </c>
      <c r="Y19" s="129">
        <v>0</v>
      </c>
      <c r="Z19" s="130">
        <f t="shared" si="4"/>
        <v>26</v>
      </c>
      <c r="AA19" s="131">
        <v>1</v>
      </c>
      <c r="AB19" s="132">
        <v>1</v>
      </c>
      <c r="AC19" s="132">
        <v>0</v>
      </c>
      <c r="AD19" s="132">
        <v>0</v>
      </c>
      <c r="AE19" s="132">
        <v>0</v>
      </c>
      <c r="AF19" s="133">
        <v>2</v>
      </c>
      <c r="AG19" s="134">
        <f t="shared" si="5"/>
        <v>4</v>
      </c>
      <c r="AH19" s="135">
        <v>1</v>
      </c>
      <c r="AI19" s="136">
        <v>1</v>
      </c>
      <c r="AJ19" s="136">
        <v>1</v>
      </c>
      <c r="AK19" s="137">
        <v>1</v>
      </c>
      <c r="AL19" s="138">
        <v>1</v>
      </c>
      <c r="AM19" s="136">
        <v>1</v>
      </c>
      <c r="AN19" s="136">
        <v>1</v>
      </c>
      <c r="AO19" s="136">
        <v>1</v>
      </c>
      <c r="AP19" s="136">
        <v>1</v>
      </c>
      <c r="AQ19" s="137">
        <v>1</v>
      </c>
      <c r="AR19" s="134">
        <f t="shared" si="6"/>
        <v>10</v>
      </c>
      <c r="AS19" s="138">
        <v>2</v>
      </c>
      <c r="AT19" s="136">
        <v>0</v>
      </c>
      <c r="AU19" s="136">
        <v>2</v>
      </c>
      <c r="AV19" s="136">
        <v>2</v>
      </c>
      <c r="AW19" s="137">
        <v>2</v>
      </c>
      <c r="AX19" s="134">
        <f t="shared" si="7"/>
        <v>8</v>
      </c>
      <c r="AY19" s="139">
        <v>2</v>
      </c>
      <c r="AZ19" s="140">
        <v>1</v>
      </c>
      <c r="BA19" s="134">
        <f t="shared" si="8"/>
        <v>3</v>
      </c>
      <c r="BB19" s="135">
        <v>2</v>
      </c>
      <c r="BC19" s="136">
        <v>1</v>
      </c>
      <c r="BD19" s="136">
        <v>2</v>
      </c>
      <c r="BE19" s="136">
        <v>2</v>
      </c>
      <c r="BF19" s="137">
        <v>3</v>
      </c>
      <c r="BG19" s="134">
        <f t="shared" si="9"/>
        <v>10</v>
      </c>
      <c r="BH19" s="141">
        <v>0</v>
      </c>
      <c r="BI19" s="132">
        <v>3</v>
      </c>
      <c r="BJ19" s="133">
        <v>4</v>
      </c>
      <c r="BK19" s="134">
        <f t="shared" si="10"/>
        <v>7</v>
      </c>
      <c r="BL19" s="138">
        <v>3</v>
      </c>
      <c r="BM19" s="136">
        <v>0</v>
      </c>
      <c r="BN19" s="137">
        <v>4</v>
      </c>
      <c r="BO19" s="134">
        <f t="shared" si="11"/>
        <v>7</v>
      </c>
      <c r="BP19" s="142">
        <f t="shared" si="12"/>
        <v>49</v>
      </c>
      <c r="BQ19" s="143">
        <v>100</v>
      </c>
      <c r="BR19" s="144">
        <v>100</v>
      </c>
      <c r="BS19" s="144">
        <v>100</v>
      </c>
      <c r="BT19" s="145">
        <v>100</v>
      </c>
      <c r="BU19" s="129">
        <f t="shared" si="13"/>
        <v>100</v>
      </c>
      <c r="BV19" s="146">
        <f t="shared" si="14"/>
        <v>10</v>
      </c>
      <c r="BW19" s="147">
        <v>100</v>
      </c>
      <c r="BX19" s="148">
        <f t="shared" si="15"/>
        <v>100</v>
      </c>
      <c r="BY19" s="149">
        <f t="shared" si="16"/>
        <v>10</v>
      </c>
      <c r="BZ19" s="150">
        <f t="shared" si="17"/>
        <v>20</v>
      </c>
      <c r="CA19" s="151">
        <v>92.3076923076923</v>
      </c>
      <c r="CB19" s="152">
        <v>92.3076923076923</v>
      </c>
      <c r="CC19" s="152">
        <v>92.3076923076923</v>
      </c>
      <c r="CD19" s="152">
        <v>100</v>
      </c>
      <c r="CE19" s="152">
        <v>92.3076923076923</v>
      </c>
      <c r="CF19" s="152">
        <v>92.3076923076923</v>
      </c>
      <c r="CG19" s="152">
        <v>100</v>
      </c>
      <c r="CH19" s="152">
        <v>92.3076923076923</v>
      </c>
      <c r="CI19" s="152">
        <v>92.3076923076923</v>
      </c>
      <c r="CJ19" s="152">
        <v>100</v>
      </c>
      <c r="CK19" s="152">
        <v>100</v>
      </c>
      <c r="CL19" s="152">
        <v>92.3076923076923</v>
      </c>
      <c r="CM19" s="152">
        <v>100</v>
      </c>
      <c r="CN19" s="152">
        <v>100</v>
      </c>
      <c r="CO19" s="153">
        <v>92.3076923076923</v>
      </c>
      <c r="CP19" s="129">
        <f t="shared" si="18"/>
        <v>100</v>
      </c>
      <c r="CQ19" s="146">
        <f t="shared" si="19"/>
        <v>10</v>
      </c>
      <c r="CR19" s="151">
        <v>100</v>
      </c>
      <c r="CS19" s="152">
        <v>100</v>
      </c>
      <c r="CT19" s="152">
        <v>92.3076923076923</v>
      </c>
      <c r="CU19" s="153">
        <v>92.3076923076923</v>
      </c>
      <c r="CV19" s="129">
        <f t="shared" si="20"/>
        <v>100</v>
      </c>
      <c r="CW19" s="146">
        <f t="shared" si="21"/>
        <v>10</v>
      </c>
      <c r="CX19" s="154">
        <v>92.3076923076923</v>
      </c>
      <c r="CY19" s="148">
        <f t="shared" si="22"/>
        <v>100</v>
      </c>
      <c r="CZ19" s="149">
        <f t="shared" si="23"/>
        <v>10</v>
      </c>
      <c r="DA19" s="155">
        <f t="shared" si="24"/>
        <v>30</v>
      </c>
      <c r="DB19" s="156">
        <f t="shared" si="25"/>
        <v>125</v>
      </c>
    </row>
  </sheetData>
  <sheetProtection selectLockedCells="1" selectUnlockedCells="1"/>
  <autoFilter ref="A9:DB19"/>
  <mergeCells count="130">
    <mergeCell ref="A1:DB1"/>
    <mergeCell ref="A2:A8"/>
    <mergeCell ref="B2:B8"/>
    <mergeCell ref="C2:C8"/>
    <mergeCell ref="D2:Z2"/>
    <mergeCell ref="AA2:BP2"/>
    <mergeCell ref="BQ2:BZ2"/>
    <mergeCell ref="CA2:DA2"/>
    <mergeCell ref="DB2:DB7"/>
    <mergeCell ref="D3:H3"/>
    <mergeCell ref="I3:S3"/>
    <mergeCell ref="T3:W3"/>
    <mergeCell ref="X3:Y3"/>
    <mergeCell ref="Z3:Z7"/>
    <mergeCell ref="AA3:AG4"/>
    <mergeCell ref="AH3:AR3"/>
    <mergeCell ref="AS3:AX4"/>
    <mergeCell ref="AY3:BA4"/>
    <mergeCell ref="BB3:BG4"/>
    <mergeCell ref="BH3:BK4"/>
    <mergeCell ref="BL3:BO4"/>
    <mergeCell ref="BP3:BP7"/>
    <mergeCell ref="BQ3:BV4"/>
    <mergeCell ref="BW3:BY4"/>
    <mergeCell ref="BZ3:BZ7"/>
    <mergeCell ref="CA3:CQ4"/>
    <mergeCell ref="CR3:CW4"/>
    <mergeCell ref="CX3:CZ4"/>
    <mergeCell ref="DA3:DA7"/>
    <mergeCell ref="D4:E4"/>
    <mergeCell ref="F4:F5"/>
    <mergeCell ref="G4:G5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AH4:AK4"/>
    <mergeCell ref="AL4:AR4"/>
    <mergeCell ref="D5:D8"/>
    <mergeCell ref="E5:E8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Q5:BQ7"/>
    <mergeCell ref="BR5:BR7"/>
    <mergeCell ref="BS5:BS7"/>
    <mergeCell ref="BT5:BT7"/>
    <mergeCell ref="BU5:BU7"/>
    <mergeCell ref="BV5:BV7"/>
    <mergeCell ref="BX5:BX7"/>
    <mergeCell ref="BY5:BY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F6:F8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V392"/>
  <sheetViews>
    <sheetView tabSelected="1" zoomScale="80" zoomScaleNormal="80" zoomScaleSheetLayoutView="9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43" sqref="A43"/>
      <selection pane="bottomRight" activeCell="BX5" sqref="BX5"/>
    </sheetView>
  </sheetViews>
  <sheetFormatPr defaultColWidth="9.140625" defaultRowHeight="15"/>
  <cols>
    <col min="1" max="1" width="5.28125" style="1" customWidth="1"/>
    <col min="2" max="2" width="27.8515625" style="157" customWidth="1"/>
    <col min="3" max="3" width="38.28125" style="157" customWidth="1"/>
    <col min="4" max="4" width="24.140625" style="158" customWidth="1"/>
    <col min="5" max="5" width="28.00390625" style="158" customWidth="1"/>
    <col min="6" max="6" width="14.421875" style="158" customWidth="1"/>
    <col min="7" max="7" width="19.28125" style="158" customWidth="1"/>
    <col min="8" max="8" width="9.7109375" style="158" customWidth="1"/>
    <col min="9" max="9" width="10.57421875" style="158" customWidth="1"/>
    <col min="10" max="11" width="9.00390625" style="158" customWidth="1"/>
    <col min="12" max="12" width="10.140625" style="158" customWidth="1"/>
    <col min="13" max="13" width="9.00390625" style="158" customWidth="1"/>
    <col min="14" max="14" width="8.8515625" style="158" customWidth="1"/>
    <col min="15" max="15" width="11.28125" style="158" customWidth="1"/>
    <col min="16" max="16" width="10.421875" style="158" customWidth="1"/>
    <col min="17" max="17" width="9.140625" style="158" customWidth="1"/>
    <col min="18" max="19" width="9.57421875" style="159" customWidth="1"/>
    <col min="20" max="20" width="13.7109375" style="159" customWidth="1"/>
    <col min="21" max="21" width="13.57421875" style="159" customWidth="1"/>
    <col min="22" max="22" width="13.8515625" style="159" customWidth="1"/>
    <col min="23" max="23" width="9.7109375" style="160" customWidth="1"/>
    <col min="24" max="24" width="14.57421875" style="160" customWidth="1"/>
    <col min="25" max="25" width="9.421875" style="160" customWidth="1"/>
    <col min="26" max="26" width="11.421875" style="160" customWidth="1"/>
    <col min="27" max="28" width="12.00390625" style="160" customWidth="1"/>
    <col min="29" max="29" width="13.28125" style="160" customWidth="1"/>
    <col min="30" max="30" width="11.8515625" style="160" customWidth="1"/>
    <col min="31" max="31" width="12.00390625" style="160" customWidth="1"/>
    <col min="32" max="32" width="13.00390625" style="160" customWidth="1"/>
    <col min="33" max="33" width="13.8515625" style="160" customWidth="1"/>
    <col min="34" max="34" width="13.57421875" style="0" customWidth="1"/>
    <col min="35" max="35" width="12.8515625" style="0" customWidth="1"/>
    <col min="36" max="36" width="12.8515625" style="160" customWidth="1"/>
    <col min="37" max="37" width="11.8515625" style="160" customWidth="1"/>
    <col min="38" max="38" width="9.57421875" style="160" customWidth="1"/>
    <col min="39" max="39" width="12.8515625" style="160" customWidth="1"/>
    <col min="40" max="40" width="10.28125" style="160" customWidth="1"/>
    <col min="41" max="41" width="10.8515625" style="160" customWidth="1"/>
    <col min="42" max="42" width="11.421875" style="160" customWidth="1"/>
    <col min="43" max="43" width="11.57421875" style="160" customWidth="1"/>
    <col min="44" max="44" width="10.8515625" style="160" customWidth="1"/>
    <col min="45" max="45" width="12.00390625" style="160" customWidth="1"/>
    <col min="46" max="46" width="11.28125" style="160" customWidth="1"/>
    <col min="47" max="47" width="11.57421875" style="160" customWidth="1"/>
    <col min="48" max="48" width="11.140625" style="160" customWidth="1"/>
    <col min="49" max="49" width="11.421875" style="160" customWidth="1"/>
    <col min="50" max="50" width="12.421875" style="160" customWidth="1"/>
    <col min="51" max="51" width="11.421875" style="160" customWidth="1"/>
    <col min="52" max="52" width="11.57421875" style="160" customWidth="1"/>
    <col min="53" max="53" width="9.421875" style="160" customWidth="1"/>
    <col min="54" max="54" width="11.7109375" style="160" customWidth="1"/>
    <col min="55" max="55" width="12.28125" style="160" customWidth="1"/>
    <col min="56" max="56" width="13.28125" style="160" customWidth="1"/>
    <col min="57" max="57" width="13.7109375" style="160" customWidth="1"/>
    <col min="58" max="58" width="12.00390625" style="160" customWidth="1"/>
    <col min="59" max="59" width="10.00390625" style="160" customWidth="1"/>
    <col min="60" max="61" width="12.00390625" style="160" customWidth="1"/>
    <col min="62" max="62" width="10.140625" style="160" customWidth="1"/>
    <col min="63" max="63" width="11.140625" style="160" customWidth="1"/>
    <col min="64" max="64" width="12.421875" style="160" customWidth="1"/>
    <col min="65" max="65" width="13.00390625" style="160" customWidth="1"/>
    <col min="66" max="66" width="11.140625" style="160" customWidth="1"/>
    <col min="67" max="67" width="11.421875" style="160" customWidth="1"/>
    <col min="68" max="68" width="12.140625" style="160" customWidth="1"/>
    <col min="69" max="69" width="9.421875" style="160" customWidth="1"/>
    <col min="70" max="70" width="13.7109375" style="160" customWidth="1"/>
    <col min="71" max="71" width="12.28125" style="160" customWidth="1"/>
    <col min="72" max="72" width="12.140625" style="160" customWidth="1"/>
    <col min="73" max="73" width="9.7109375" style="160" customWidth="1"/>
    <col min="74" max="74" width="11.00390625" style="160" customWidth="1"/>
    <col min="75" max="75" width="9.28125" style="160" customWidth="1"/>
    <col min="76" max="76" width="10.00390625" style="160" customWidth="1"/>
    <col min="77" max="77" width="11.00390625" style="160" customWidth="1"/>
    <col min="78" max="78" width="14.00390625" style="160" customWidth="1"/>
    <col min="79" max="79" width="9.8515625" style="160" customWidth="1"/>
    <col min="80" max="80" width="11.57421875" style="160" customWidth="1"/>
    <col min="81" max="81" width="13.57421875" style="160" customWidth="1"/>
    <col min="82" max="82" width="11.28125" style="160" customWidth="1"/>
    <col min="83" max="83" width="12.7109375" style="160" customWidth="1"/>
    <col min="84" max="84" width="14.421875" style="160" customWidth="1"/>
    <col min="85" max="85" width="9.7109375" style="160" customWidth="1"/>
    <col min="86" max="86" width="9.57421875" style="160" customWidth="1"/>
    <col min="87" max="87" width="11.7109375" style="160" customWidth="1"/>
    <col min="88" max="88" width="10.140625" style="160" customWidth="1"/>
    <col min="89" max="89" width="9.7109375" style="160" customWidth="1"/>
    <col min="90" max="90" width="12.28125" style="160" customWidth="1"/>
    <col min="91" max="91" width="10.421875" style="160" customWidth="1"/>
    <col min="92" max="92" width="14.28125" style="0" customWidth="1"/>
    <col min="93" max="93" width="14.8515625" style="0" customWidth="1"/>
    <col min="94" max="94" width="15.00390625" style="0" customWidth="1"/>
    <col min="95" max="95" width="14.421875" style="0" customWidth="1"/>
    <col min="96" max="96" width="13.57421875" style="0" customWidth="1"/>
    <col min="97" max="98" width="13.421875" style="0" customWidth="1"/>
    <col min="99" max="99" width="13.00390625" style="0" customWidth="1"/>
    <col min="100" max="100" width="12.7109375" style="161" customWidth="1"/>
    <col min="101" max="101" width="9.8515625" style="0" customWidth="1"/>
    <col min="102" max="102" width="10.8515625" style="0" customWidth="1"/>
    <col min="103" max="103" width="11.00390625" style="0" customWidth="1"/>
    <col min="104" max="105" width="9.7109375" style="0" customWidth="1"/>
    <col min="108" max="108" width="9.8515625" style="0" customWidth="1"/>
    <col min="109" max="109" width="10.28125" style="0" customWidth="1"/>
    <col min="110" max="111" width="9.7109375" style="0" customWidth="1"/>
    <col min="113" max="113" width="9.421875" style="0" customWidth="1"/>
    <col min="114" max="114" width="9.7109375" style="0" customWidth="1"/>
    <col min="115" max="115" width="11.421875" style="0" customWidth="1"/>
    <col min="116" max="116" width="13.00390625" style="0" customWidth="1"/>
  </cols>
  <sheetData>
    <row r="1" spans="1:116" ht="22.5" customHeight="1">
      <c r="A1" s="162" t="s">
        <v>171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162"/>
      <c r="AE1" s="162"/>
      <c r="AF1" s="162"/>
      <c r="AG1" s="162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2"/>
      <c r="CU1" s="162"/>
      <c r="CV1" s="162"/>
      <c r="CW1" s="162"/>
      <c r="CX1" s="162"/>
      <c r="CY1" s="162"/>
      <c r="CZ1" s="162"/>
      <c r="DA1" s="162"/>
      <c r="DB1" s="162"/>
      <c r="DC1" s="162"/>
      <c r="DD1" s="162"/>
      <c r="DE1" s="162"/>
      <c r="DF1" s="162"/>
      <c r="DG1" s="162"/>
      <c r="DH1" s="162"/>
      <c r="DI1" s="162"/>
      <c r="DJ1" s="162"/>
      <c r="DK1" s="162"/>
      <c r="DL1" s="162"/>
    </row>
    <row r="2" spans="1:116" s="170" customFormat="1" ht="39" customHeight="1">
      <c r="A2" s="163" t="s">
        <v>1</v>
      </c>
      <c r="B2" s="163" t="s">
        <v>2</v>
      </c>
      <c r="C2" s="164" t="s">
        <v>3</v>
      </c>
      <c r="D2" s="165" t="s">
        <v>4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6" t="s">
        <v>5</v>
      </c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7" t="s">
        <v>172</v>
      </c>
      <c r="CD2" s="167"/>
      <c r="CE2" s="167"/>
      <c r="CF2" s="167"/>
      <c r="CG2" s="167"/>
      <c r="CH2" s="167"/>
      <c r="CI2" s="167"/>
      <c r="CJ2" s="167"/>
      <c r="CK2" s="167"/>
      <c r="CL2" s="167"/>
      <c r="CM2" s="168" t="s">
        <v>7</v>
      </c>
      <c r="CN2" s="168"/>
      <c r="CO2" s="168"/>
      <c r="CP2" s="168"/>
      <c r="CQ2" s="168"/>
      <c r="CR2" s="168"/>
      <c r="CS2" s="168"/>
      <c r="CT2" s="168"/>
      <c r="CU2" s="168"/>
      <c r="CV2" s="168"/>
      <c r="CW2" s="168"/>
      <c r="CX2" s="168"/>
      <c r="CY2" s="168"/>
      <c r="CZ2" s="168"/>
      <c r="DA2" s="168"/>
      <c r="DB2" s="168"/>
      <c r="DC2" s="168"/>
      <c r="DD2" s="168"/>
      <c r="DE2" s="168"/>
      <c r="DF2" s="168"/>
      <c r="DG2" s="168"/>
      <c r="DH2" s="168"/>
      <c r="DI2" s="168"/>
      <c r="DJ2" s="168"/>
      <c r="DK2" s="168"/>
      <c r="DL2" s="169" t="s">
        <v>8</v>
      </c>
    </row>
    <row r="3" spans="1:116" s="31" customFormat="1" ht="132" customHeight="1">
      <c r="A3" s="163"/>
      <c r="B3" s="163"/>
      <c r="C3" s="164"/>
      <c r="D3" s="171" t="s">
        <v>173</v>
      </c>
      <c r="E3" s="171"/>
      <c r="F3" s="171"/>
      <c r="G3" s="171"/>
      <c r="H3" s="171"/>
      <c r="I3" s="167" t="s">
        <v>174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72" t="s">
        <v>175</v>
      </c>
      <c r="U3" s="172"/>
      <c r="V3" s="172"/>
      <c r="W3" s="172"/>
      <c r="X3" s="173" t="s">
        <v>12</v>
      </c>
      <c r="Y3" s="173"/>
      <c r="Z3" s="21" t="s">
        <v>13</v>
      </c>
      <c r="AA3" s="174" t="s">
        <v>14</v>
      </c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5" t="s">
        <v>176</v>
      </c>
      <c r="AN3" s="175"/>
      <c r="AO3" s="175"/>
      <c r="AP3" s="175"/>
      <c r="AQ3" s="175"/>
      <c r="AR3" s="175"/>
      <c r="AS3" s="175"/>
      <c r="AT3" s="175"/>
      <c r="AU3" s="175"/>
      <c r="AV3" s="175"/>
      <c r="AW3" s="175"/>
      <c r="AX3" s="175"/>
      <c r="AY3" s="175"/>
      <c r="AZ3" s="175"/>
      <c r="BA3" s="175"/>
      <c r="BB3" s="175" t="s">
        <v>177</v>
      </c>
      <c r="BC3" s="175"/>
      <c r="BD3" s="175"/>
      <c r="BE3" s="175"/>
      <c r="BF3" s="175"/>
      <c r="BG3" s="175"/>
      <c r="BH3" s="176" t="s">
        <v>178</v>
      </c>
      <c r="BI3" s="176"/>
      <c r="BJ3" s="176"/>
      <c r="BK3" s="177" t="s">
        <v>179</v>
      </c>
      <c r="BL3" s="177"/>
      <c r="BM3" s="177"/>
      <c r="BN3" s="177"/>
      <c r="BO3" s="177"/>
      <c r="BP3" s="177"/>
      <c r="BQ3" s="177"/>
      <c r="BR3" s="178" t="s">
        <v>180</v>
      </c>
      <c r="BS3" s="178"/>
      <c r="BT3" s="178"/>
      <c r="BU3" s="178"/>
      <c r="BV3" s="177" t="s">
        <v>181</v>
      </c>
      <c r="BW3" s="177"/>
      <c r="BX3" s="177"/>
      <c r="BY3" s="177"/>
      <c r="BZ3" s="177"/>
      <c r="CA3" s="177"/>
      <c r="CB3" s="179" t="s">
        <v>21</v>
      </c>
      <c r="CC3" s="180" t="s">
        <v>22</v>
      </c>
      <c r="CD3" s="180"/>
      <c r="CE3" s="180"/>
      <c r="CF3" s="180"/>
      <c r="CG3" s="180"/>
      <c r="CH3" s="180"/>
      <c r="CI3" s="181" t="s">
        <v>182</v>
      </c>
      <c r="CJ3" s="181"/>
      <c r="CK3" s="181"/>
      <c r="CL3" s="179" t="s">
        <v>24</v>
      </c>
      <c r="CM3" s="182" t="s">
        <v>25</v>
      </c>
      <c r="CN3" s="182"/>
      <c r="CO3" s="182"/>
      <c r="CP3" s="182"/>
      <c r="CQ3" s="182"/>
      <c r="CR3" s="182"/>
      <c r="CS3" s="182"/>
      <c r="CT3" s="182"/>
      <c r="CU3" s="182"/>
      <c r="CV3" s="182"/>
      <c r="CW3" s="182"/>
      <c r="CX3" s="182"/>
      <c r="CY3" s="182"/>
      <c r="CZ3" s="182"/>
      <c r="DA3" s="182"/>
      <c r="DB3" s="183" t="s">
        <v>26</v>
      </c>
      <c r="DC3" s="183"/>
      <c r="DD3" s="183"/>
      <c r="DE3" s="183"/>
      <c r="DF3" s="183"/>
      <c r="DG3" s="183"/>
      <c r="DH3" s="184" t="s">
        <v>27</v>
      </c>
      <c r="DI3" s="184"/>
      <c r="DJ3" s="184"/>
      <c r="DK3" s="176" t="s">
        <v>28</v>
      </c>
      <c r="DL3" s="169"/>
    </row>
    <row r="4" spans="1:116" s="31" customFormat="1" ht="51" customHeight="1">
      <c r="A4" s="163"/>
      <c r="B4" s="163"/>
      <c r="C4" s="164"/>
      <c r="D4" s="185" t="s">
        <v>29</v>
      </c>
      <c r="E4" s="185"/>
      <c r="F4" s="186" t="s">
        <v>183</v>
      </c>
      <c r="G4" s="187" t="s">
        <v>184</v>
      </c>
      <c r="H4" s="35" t="s">
        <v>32</v>
      </c>
      <c r="I4" s="188" t="s">
        <v>33</v>
      </c>
      <c r="J4" s="189" t="s">
        <v>185</v>
      </c>
      <c r="K4" s="189" t="s">
        <v>186</v>
      </c>
      <c r="L4" s="189" t="s">
        <v>187</v>
      </c>
      <c r="M4" s="189" t="s">
        <v>188</v>
      </c>
      <c r="N4" s="189" t="s">
        <v>189</v>
      </c>
      <c r="O4" s="189" t="s">
        <v>190</v>
      </c>
      <c r="P4" s="189" t="s">
        <v>191</v>
      </c>
      <c r="Q4" s="189" t="s">
        <v>192</v>
      </c>
      <c r="R4" s="190" t="s">
        <v>193</v>
      </c>
      <c r="S4" s="35" t="s">
        <v>43</v>
      </c>
      <c r="T4" s="191" t="s">
        <v>44</v>
      </c>
      <c r="U4" s="192" t="s">
        <v>45</v>
      </c>
      <c r="V4" s="193" t="s">
        <v>194</v>
      </c>
      <c r="W4" s="35" t="s">
        <v>47</v>
      </c>
      <c r="X4" s="194" t="s">
        <v>48</v>
      </c>
      <c r="Y4" s="41" t="s">
        <v>49</v>
      </c>
      <c r="Z4" s="21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95" t="s">
        <v>50</v>
      </c>
      <c r="AN4" s="195"/>
      <c r="AO4" s="196" t="s">
        <v>51</v>
      </c>
      <c r="AP4" s="196"/>
      <c r="AQ4" s="196"/>
      <c r="AR4" s="196"/>
      <c r="AS4" s="196"/>
      <c r="AT4" s="196"/>
      <c r="AU4" s="196"/>
      <c r="AV4" s="196"/>
      <c r="AW4" s="196"/>
      <c r="AX4" s="196"/>
      <c r="AY4" s="196"/>
      <c r="AZ4" s="196"/>
      <c r="BA4" s="196"/>
      <c r="BB4" s="175"/>
      <c r="BC4" s="175"/>
      <c r="BD4" s="175"/>
      <c r="BE4" s="175"/>
      <c r="BF4" s="175"/>
      <c r="BG4" s="175"/>
      <c r="BH4" s="176"/>
      <c r="BI4" s="176"/>
      <c r="BJ4" s="176"/>
      <c r="BK4" s="177"/>
      <c r="BL4" s="177"/>
      <c r="BM4" s="177"/>
      <c r="BN4" s="177"/>
      <c r="BO4" s="177"/>
      <c r="BP4" s="177"/>
      <c r="BQ4" s="177"/>
      <c r="BR4" s="178"/>
      <c r="BS4" s="178"/>
      <c r="BT4" s="178"/>
      <c r="BU4" s="178"/>
      <c r="BV4" s="177"/>
      <c r="BW4" s="177"/>
      <c r="BX4" s="177"/>
      <c r="BY4" s="177"/>
      <c r="BZ4" s="177"/>
      <c r="CA4" s="177"/>
      <c r="CB4" s="179"/>
      <c r="CC4" s="180"/>
      <c r="CD4" s="180"/>
      <c r="CE4" s="180"/>
      <c r="CF4" s="180"/>
      <c r="CG4" s="180"/>
      <c r="CH4" s="180"/>
      <c r="CI4" s="181"/>
      <c r="CJ4" s="181"/>
      <c r="CK4" s="181"/>
      <c r="CL4" s="179"/>
      <c r="CM4" s="182"/>
      <c r="CN4" s="182"/>
      <c r="CO4" s="182"/>
      <c r="CP4" s="182"/>
      <c r="CQ4" s="182"/>
      <c r="CR4" s="182"/>
      <c r="CS4" s="182"/>
      <c r="CT4" s="182"/>
      <c r="CU4" s="182"/>
      <c r="CV4" s="182"/>
      <c r="CW4" s="182"/>
      <c r="CX4" s="182"/>
      <c r="CY4" s="182"/>
      <c r="CZ4" s="182"/>
      <c r="DA4" s="182"/>
      <c r="DB4" s="183"/>
      <c r="DC4" s="183"/>
      <c r="DD4" s="183"/>
      <c r="DE4" s="183"/>
      <c r="DF4" s="183"/>
      <c r="DG4" s="183"/>
      <c r="DH4" s="184"/>
      <c r="DI4" s="184"/>
      <c r="DJ4" s="184"/>
      <c r="DK4" s="176"/>
      <c r="DL4" s="169"/>
    </row>
    <row r="5" spans="1:116" s="71" customFormat="1" ht="51" customHeight="1">
      <c r="A5" s="163"/>
      <c r="B5" s="163"/>
      <c r="C5" s="164"/>
      <c r="D5" s="197" t="s">
        <v>195</v>
      </c>
      <c r="E5" s="198" t="s">
        <v>196</v>
      </c>
      <c r="F5" s="186"/>
      <c r="G5" s="187"/>
      <c r="H5" s="35"/>
      <c r="I5" s="188"/>
      <c r="J5" s="189" t="s">
        <v>34</v>
      </c>
      <c r="K5" s="189" t="s">
        <v>35</v>
      </c>
      <c r="L5" s="189" t="s">
        <v>54</v>
      </c>
      <c r="M5" s="189" t="s">
        <v>55</v>
      </c>
      <c r="N5" s="189" t="s">
        <v>197</v>
      </c>
      <c r="O5" s="189" t="s">
        <v>56</v>
      </c>
      <c r="P5" s="189" t="s">
        <v>57</v>
      </c>
      <c r="Q5" s="189" t="s">
        <v>58</v>
      </c>
      <c r="R5" s="190" t="s">
        <v>42</v>
      </c>
      <c r="S5" s="35"/>
      <c r="T5" s="191"/>
      <c r="U5" s="192"/>
      <c r="V5" s="193"/>
      <c r="W5" s="35"/>
      <c r="X5" s="194"/>
      <c r="Y5" s="41"/>
      <c r="Z5" s="21"/>
      <c r="AA5" s="199" t="s">
        <v>198</v>
      </c>
      <c r="AB5" s="200" t="s">
        <v>199</v>
      </c>
      <c r="AC5" s="200" t="s">
        <v>200</v>
      </c>
      <c r="AD5" s="200" t="s">
        <v>201</v>
      </c>
      <c r="AE5" s="200" t="s">
        <v>202</v>
      </c>
      <c r="AF5" s="200" t="s">
        <v>203</v>
      </c>
      <c r="AG5" s="200" t="s">
        <v>204</v>
      </c>
      <c r="AH5" s="200" t="s">
        <v>205</v>
      </c>
      <c r="AI5" s="200" t="s">
        <v>206</v>
      </c>
      <c r="AJ5" s="200" t="s">
        <v>207</v>
      </c>
      <c r="AK5" s="201" t="s">
        <v>208</v>
      </c>
      <c r="AL5" s="48" t="s">
        <v>65</v>
      </c>
      <c r="AM5" s="202" t="s">
        <v>209</v>
      </c>
      <c r="AN5" s="203" t="s">
        <v>210</v>
      </c>
      <c r="AO5" s="49" t="s">
        <v>211</v>
      </c>
      <c r="AP5" s="50" t="s">
        <v>212</v>
      </c>
      <c r="AQ5" s="50" t="s">
        <v>213</v>
      </c>
      <c r="AR5" s="50" t="s">
        <v>214</v>
      </c>
      <c r="AS5" s="50" t="s">
        <v>215</v>
      </c>
      <c r="AT5" s="50" t="s">
        <v>216</v>
      </c>
      <c r="AU5" s="50" t="s">
        <v>217</v>
      </c>
      <c r="AV5" s="50" t="s">
        <v>218</v>
      </c>
      <c r="AW5" s="50" t="s">
        <v>219</v>
      </c>
      <c r="AX5" s="50" t="s">
        <v>220</v>
      </c>
      <c r="AY5" s="50" t="s">
        <v>221</v>
      </c>
      <c r="AZ5" s="51" t="s">
        <v>222</v>
      </c>
      <c r="BA5" s="48" t="s">
        <v>76</v>
      </c>
      <c r="BB5" s="202" t="s">
        <v>223</v>
      </c>
      <c r="BC5" s="204" t="s">
        <v>224</v>
      </c>
      <c r="BD5" s="204" t="s">
        <v>225</v>
      </c>
      <c r="BE5" s="204" t="s">
        <v>80</v>
      </c>
      <c r="BF5" s="203" t="s">
        <v>81</v>
      </c>
      <c r="BG5" s="48" t="s">
        <v>82</v>
      </c>
      <c r="BH5" s="205" t="s">
        <v>226</v>
      </c>
      <c r="BI5" s="206" t="s">
        <v>227</v>
      </c>
      <c r="BJ5" s="48" t="s">
        <v>85</v>
      </c>
      <c r="BK5" s="207" t="s">
        <v>228</v>
      </c>
      <c r="BL5" s="208" t="s">
        <v>229</v>
      </c>
      <c r="BM5" s="209" t="s">
        <v>230</v>
      </c>
      <c r="BN5" s="208" t="s">
        <v>231</v>
      </c>
      <c r="BO5" s="208" t="s">
        <v>232</v>
      </c>
      <c r="BP5" s="210" t="s">
        <v>233</v>
      </c>
      <c r="BQ5" s="48" t="s">
        <v>91</v>
      </c>
      <c r="BR5" s="211" t="s">
        <v>92</v>
      </c>
      <c r="BS5" s="212" t="s">
        <v>93</v>
      </c>
      <c r="BT5" s="213" t="s">
        <v>234</v>
      </c>
      <c r="BU5" s="48" t="s">
        <v>95</v>
      </c>
      <c r="BV5" s="207" t="s">
        <v>235</v>
      </c>
      <c r="BW5" s="208" t="s">
        <v>97</v>
      </c>
      <c r="BX5" s="208" t="s">
        <v>236</v>
      </c>
      <c r="BY5" s="208" t="s">
        <v>237</v>
      </c>
      <c r="BZ5" s="214" t="s">
        <v>238</v>
      </c>
      <c r="CA5" s="48" t="s">
        <v>99</v>
      </c>
      <c r="CB5" s="179"/>
      <c r="CC5" s="215" t="s">
        <v>239</v>
      </c>
      <c r="CD5" s="186" t="s">
        <v>101</v>
      </c>
      <c r="CE5" s="186" t="s">
        <v>102</v>
      </c>
      <c r="CF5" s="216" t="s">
        <v>240</v>
      </c>
      <c r="CG5" s="48" t="s">
        <v>241</v>
      </c>
      <c r="CH5" s="65" t="s">
        <v>105</v>
      </c>
      <c r="CI5" s="217"/>
      <c r="CJ5" s="48" t="s">
        <v>242</v>
      </c>
      <c r="CK5" s="65" t="s">
        <v>107</v>
      </c>
      <c r="CL5" s="179"/>
      <c r="CM5" s="218" t="s">
        <v>243</v>
      </c>
      <c r="CN5" s="219" t="s">
        <v>244</v>
      </c>
      <c r="CO5" s="219" t="s">
        <v>245</v>
      </c>
      <c r="CP5" s="219" t="s">
        <v>246</v>
      </c>
      <c r="CQ5" s="219" t="s">
        <v>247</v>
      </c>
      <c r="CR5" s="219" t="s">
        <v>248</v>
      </c>
      <c r="CS5" s="219" t="s">
        <v>249</v>
      </c>
      <c r="CT5" s="219" t="s">
        <v>250</v>
      </c>
      <c r="CU5" s="219" t="s">
        <v>251</v>
      </c>
      <c r="CV5" s="219" t="s">
        <v>252</v>
      </c>
      <c r="CW5" s="219" t="s">
        <v>253</v>
      </c>
      <c r="CX5" s="219" t="s">
        <v>254</v>
      </c>
      <c r="CY5" s="220" t="s">
        <v>255</v>
      </c>
      <c r="CZ5" s="48" t="s">
        <v>256</v>
      </c>
      <c r="DA5" s="65" t="s">
        <v>124</v>
      </c>
      <c r="DB5" s="221" t="s">
        <v>257</v>
      </c>
      <c r="DC5" s="222" t="s">
        <v>258</v>
      </c>
      <c r="DD5" s="222" t="s">
        <v>259</v>
      </c>
      <c r="DE5" s="223" t="s">
        <v>260</v>
      </c>
      <c r="DF5" s="48" t="s">
        <v>261</v>
      </c>
      <c r="DG5" s="65" t="s">
        <v>130</v>
      </c>
      <c r="DH5" s="224"/>
      <c r="DI5" s="48" t="s">
        <v>262</v>
      </c>
      <c r="DJ5" s="65" t="s">
        <v>132</v>
      </c>
      <c r="DK5" s="176"/>
      <c r="DL5" s="169"/>
    </row>
    <row r="6" spans="1:116" s="74" customFormat="1" ht="17.25" customHeight="1">
      <c r="A6" s="163"/>
      <c r="B6" s="163"/>
      <c r="C6" s="164"/>
      <c r="D6" s="197"/>
      <c r="E6" s="198"/>
      <c r="F6" s="198"/>
      <c r="G6" s="225" t="s">
        <v>134</v>
      </c>
      <c r="H6" s="35"/>
      <c r="I6" s="188"/>
      <c r="J6" s="189"/>
      <c r="K6" s="189"/>
      <c r="L6" s="189"/>
      <c r="M6" s="189"/>
      <c r="N6" s="189"/>
      <c r="O6" s="189"/>
      <c r="P6" s="189"/>
      <c r="Q6" s="189"/>
      <c r="R6" s="190"/>
      <c r="S6" s="35"/>
      <c r="T6" s="191"/>
      <c r="U6" s="192"/>
      <c r="V6" s="193"/>
      <c r="W6" s="35"/>
      <c r="X6" s="194"/>
      <c r="Y6" s="41"/>
      <c r="Z6" s="21"/>
      <c r="AA6" s="199"/>
      <c r="AB6" s="200"/>
      <c r="AC6" s="200"/>
      <c r="AD6" s="200"/>
      <c r="AE6" s="200"/>
      <c r="AF6" s="200"/>
      <c r="AG6" s="200"/>
      <c r="AH6" s="200"/>
      <c r="AI6" s="200"/>
      <c r="AJ6" s="200"/>
      <c r="AK6" s="201"/>
      <c r="AL6" s="48"/>
      <c r="AM6" s="202"/>
      <c r="AN6" s="203"/>
      <c r="AO6" s="49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1"/>
      <c r="BA6" s="48"/>
      <c r="BB6" s="202"/>
      <c r="BC6" s="204"/>
      <c r="BD6" s="204"/>
      <c r="BE6" s="204"/>
      <c r="BF6" s="203"/>
      <c r="BG6" s="48"/>
      <c r="BH6" s="205"/>
      <c r="BI6" s="206"/>
      <c r="BJ6" s="48"/>
      <c r="BK6" s="207"/>
      <c r="BL6" s="208"/>
      <c r="BM6" s="226"/>
      <c r="BN6" s="208"/>
      <c r="BO6" s="208"/>
      <c r="BP6" s="210"/>
      <c r="BQ6" s="48"/>
      <c r="BR6" s="211"/>
      <c r="BS6" s="212"/>
      <c r="BT6" s="213"/>
      <c r="BU6" s="48"/>
      <c r="BV6" s="207"/>
      <c r="BW6" s="208"/>
      <c r="BX6" s="208"/>
      <c r="BY6" s="208"/>
      <c r="BZ6" s="214"/>
      <c r="CA6" s="48"/>
      <c r="CB6" s="179"/>
      <c r="CC6" s="215"/>
      <c r="CD6" s="186"/>
      <c r="CE6" s="186"/>
      <c r="CF6" s="216"/>
      <c r="CG6" s="48"/>
      <c r="CH6" s="65"/>
      <c r="CI6" s="217"/>
      <c r="CJ6" s="48"/>
      <c r="CK6" s="65"/>
      <c r="CL6" s="179"/>
      <c r="CM6" s="218"/>
      <c r="CN6" s="219"/>
      <c r="CO6" s="219"/>
      <c r="CP6" s="219"/>
      <c r="CQ6" s="219"/>
      <c r="CR6" s="219"/>
      <c r="CS6" s="219"/>
      <c r="CT6" s="219"/>
      <c r="CU6" s="219"/>
      <c r="CV6" s="219"/>
      <c r="CW6" s="219"/>
      <c r="CX6" s="219"/>
      <c r="CY6" s="220"/>
      <c r="CZ6" s="48"/>
      <c r="DA6" s="65"/>
      <c r="DB6" s="221"/>
      <c r="DC6" s="222"/>
      <c r="DD6" s="222"/>
      <c r="DE6" s="223"/>
      <c r="DF6" s="48"/>
      <c r="DG6" s="65"/>
      <c r="DH6" s="224"/>
      <c r="DI6" s="48"/>
      <c r="DJ6" s="65"/>
      <c r="DK6" s="176"/>
      <c r="DL6" s="169"/>
    </row>
    <row r="7" spans="1:116" s="74" customFormat="1" ht="65.25" customHeight="1">
      <c r="A7" s="163"/>
      <c r="B7" s="163"/>
      <c r="C7" s="164"/>
      <c r="D7" s="197"/>
      <c r="E7" s="198"/>
      <c r="F7" s="186"/>
      <c r="G7" s="225" t="s">
        <v>143</v>
      </c>
      <c r="H7" s="35"/>
      <c r="I7" s="188"/>
      <c r="J7" s="189"/>
      <c r="K7" s="189"/>
      <c r="L7" s="189"/>
      <c r="M7" s="189"/>
      <c r="N7" s="189"/>
      <c r="O7" s="189"/>
      <c r="P7" s="189"/>
      <c r="Q7" s="189"/>
      <c r="R7" s="190"/>
      <c r="S7" s="35"/>
      <c r="T7" s="191"/>
      <c r="U7" s="192"/>
      <c r="V7" s="193"/>
      <c r="W7" s="35"/>
      <c r="X7" s="194"/>
      <c r="Y7" s="41"/>
      <c r="Z7" s="21"/>
      <c r="AA7" s="199"/>
      <c r="AB7" s="200"/>
      <c r="AC7" s="200"/>
      <c r="AD7" s="200"/>
      <c r="AE7" s="200"/>
      <c r="AF7" s="200"/>
      <c r="AG7" s="200"/>
      <c r="AH7" s="200"/>
      <c r="AI7" s="200"/>
      <c r="AJ7" s="200"/>
      <c r="AK7" s="201"/>
      <c r="AL7" s="48"/>
      <c r="AM7" s="202"/>
      <c r="AN7" s="203"/>
      <c r="AO7" s="49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1"/>
      <c r="BA7" s="48"/>
      <c r="BB7" s="202"/>
      <c r="BC7" s="204"/>
      <c r="BD7" s="204"/>
      <c r="BE7" s="204"/>
      <c r="BF7" s="203"/>
      <c r="BG7" s="48"/>
      <c r="BH7" s="205"/>
      <c r="BI7" s="206"/>
      <c r="BJ7" s="48"/>
      <c r="BK7" s="207"/>
      <c r="BL7" s="208"/>
      <c r="BM7" s="204"/>
      <c r="BN7" s="208"/>
      <c r="BO7" s="208"/>
      <c r="BP7" s="210"/>
      <c r="BQ7" s="48"/>
      <c r="BR7" s="211"/>
      <c r="BS7" s="212"/>
      <c r="BT7" s="213"/>
      <c r="BU7" s="48"/>
      <c r="BV7" s="207"/>
      <c r="BW7" s="208"/>
      <c r="BX7" s="208"/>
      <c r="BY7" s="208"/>
      <c r="BZ7" s="214"/>
      <c r="CA7" s="48"/>
      <c r="CB7" s="179"/>
      <c r="CC7" s="215"/>
      <c r="CD7" s="186"/>
      <c r="CE7" s="186"/>
      <c r="CF7" s="216"/>
      <c r="CG7" s="48"/>
      <c r="CH7" s="65"/>
      <c r="CI7" s="227"/>
      <c r="CJ7" s="48"/>
      <c r="CK7" s="65"/>
      <c r="CL7" s="179"/>
      <c r="CM7" s="218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20"/>
      <c r="CZ7" s="48"/>
      <c r="DA7" s="65"/>
      <c r="DB7" s="221"/>
      <c r="DC7" s="222"/>
      <c r="DD7" s="222"/>
      <c r="DE7" s="223"/>
      <c r="DF7" s="48"/>
      <c r="DG7" s="65"/>
      <c r="DH7" s="224"/>
      <c r="DI7" s="48"/>
      <c r="DJ7" s="65"/>
      <c r="DK7" s="176"/>
      <c r="DL7" s="169"/>
    </row>
    <row r="8" spans="1:116" s="74" customFormat="1" ht="91.5" customHeight="1">
      <c r="A8" s="163"/>
      <c r="B8" s="163"/>
      <c r="C8" s="164"/>
      <c r="D8" s="197"/>
      <c r="E8" s="198"/>
      <c r="F8" s="228" t="s">
        <v>263</v>
      </c>
      <c r="G8" s="229" t="s">
        <v>144</v>
      </c>
      <c r="H8" s="230" t="s">
        <v>145</v>
      </c>
      <c r="I8" s="231" t="s">
        <v>147</v>
      </c>
      <c r="J8" s="232" t="s">
        <v>147</v>
      </c>
      <c r="K8" s="232" t="s">
        <v>264</v>
      </c>
      <c r="L8" s="232" t="s">
        <v>137</v>
      </c>
      <c r="M8" s="232" t="s">
        <v>265</v>
      </c>
      <c r="N8" s="232" t="s">
        <v>137</v>
      </c>
      <c r="O8" s="232" t="s">
        <v>263</v>
      </c>
      <c r="P8" s="232" t="s">
        <v>135</v>
      </c>
      <c r="Q8" s="232" t="s">
        <v>135</v>
      </c>
      <c r="R8" s="233" t="s">
        <v>135</v>
      </c>
      <c r="S8" s="101" t="s">
        <v>145</v>
      </c>
      <c r="T8" s="234" t="s">
        <v>266</v>
      </c>
      <c r="U8" s="235" t="s">
        <v>267</v>
      </c>
      <c r="V8" s="236" t="s">
        <v>268</v>
      </c>
      <c r="W8" s="101" t="s">
        <v>145</v>
      </c>
      <c r="X8" s="237" t="s">
        <v>269</v>
      </c>
      <c r="Y8" s="101" t="s">
        <v>145</v>
      </c>
      <c r="Z8" s="103" t="s">
        <v>145</v>
      </c>
      <c r="AA8" s="238" t="s">
        <v>152</v>
      </c>
      <c r="AB8" s="239" t="s">
        <v>153</v>
      </c>
      <c r="AC8" s="239" t="s">
        <v>153</v>
      </c>
      <c r="AD8" s="239" t="s">
        <v>153</v>
      </c>
      <c r="AE8" s="239" t="s">
        <v>153</v>
      </c>
      <c r="AF8" s="239" t="s">
        <v>153</v>
      </c>
      <c r="AG8" s="239" t="s">
        <v>153</v>
      </c>
      <c r="AH8" s="239" t="s">
        <v>270</v>
      </c>
      <c r="AI8" s="239" t="s">
        <v>270</v>
      </c>
      <c r="AJ8" s="239" t="s">
        <v>153</v>
      </c>
      <c r="AK8" s="240" t="s">
        <v>153</v>
      </c>
      <c r="AL8" s="101" t="s">
        <v>145</v>
      </c>
      <c r="AM8" s="241" t="s">
        <v>152</v>
      </c>
      <c r="AN8" s="91" t="s">
        <v>270</v>
      </c>
      <c r="AO8" s="85" t="s">
        <v>270</v>
      </c>
      <c r="AP8" s="86" t="s">
        <v>152</v>
      </c>
      <c r="AQ8" s="86" t="s">
        <v>152</v>
      </c>
      <c r="AR8" s="86" t="s">
        <v>270</v>
      </c>
      <c r="AS8" s="86" t="s">
        <v>152</v>
      </c>
      <c r="AT8" s="86" t="s">
        <v>152</v>
      </c>
      <c r="AU8" s="86" t="s">
        <v>152</v>
      </c>
      <c r="AV8" s="86" t="s">
        <v>270</v>
      </c>
      <c r="AW8" s="86" t="s">
        <v>270</v>
      </c>
      <c r="AX8" s="86" t="s">
        <v>270</v>
      </c>
      <c r="AY8" s="86" t="s">
        <v>270</v>
      </c>
      <c r="AZ8" s="87" t="s">
        <v>270</v>
      </c>
      <c r="BA8" s="101" t="s">
        <v>145</v>
      </c>
      <c r="BB8" s="241" t="s">
        <v>154</v>
      </c>
      <c r="BC8" s="242" t="s">
        <v>154</v>
      </c>
      <c r="BD8" s="242" t="s">
        <v>154</v>
      </c>
      <c r="BE8" s="242" t="s">
        <v>154</v>
      </c>
      <c r="BF8" s="243" t="s">
        <v>154</v>
      </c>
      <c r="BG8" s="101" t="s">
        <v>145</v>
      </c>
      <c r="BH8" s="244" t="s">
        <v>154</v>
      </c>
      <c r="BI8" s="245" t="s">
        <v>271</v>
      </c>
      <c r="BJ8" s="101" t="s">
        <v>145</v>
      </c>
      <c r="BK8" s="246" t="s">
        <v>154</v>
      </c>
      <c r="BL8" s="247" t="s">
        <v>152</v>
      </c>
      <c r="BM8" s="247" t="s">
        <v>154</v>
      </c>
      <c r="BN8" s="247" t="s">
        <v>152</v>
      </c>
      <c r="BO8" s="247" t="s">
        <v>152</v>
      </c>
      <c r="BP8" s="248" t="s">
        <v>156</v>
      </c>
      <c r="BQ8" s="101" t="s">
        <v>145</v>
      </c>
      <c r="BR8" s="249" t="s">
        <v>156</v>
      </c>
      <c r="BS8" s="249" t="s">
        <v>156</v>
      </c>
      <c r="BT8" s="250" t="s">
        <v>157</v>
      </c>
      <c r="BU8" s="101" t="s">
        <v>145</v>
      </c>
      <c r="BV8" s="246" t="s">
        <v>152</v>
      </c>
      <c r="BW8" s="247" t="s">
        <v>156</v>
      </c>
      <c r="BX8" s="242" t="s">
        <v>152</v>
      </c>
      <c r="BY8" s="242" t="s">
        <v>154</v>
      </c>
      <c r="BZ8" s="251" t="s">
        <v>156</v>
      </c>
      <c r="CA8" s="101" t="s">
        <v>145</v>
      </c>
      <c r="CB8" s="252" t="s">
        <v>145</v>
      </c>
      <c r="CC8" s="253" t="s">
        <v>158</v>
      </c>
      <c r="CD8" s="254" t="s">
        <v>158</v>
      </c>
      <c r="CE8" s="254" t="s">
        <v>158</v>
      </c>
      <c r="CF8" s="255" t="s">
        <v>158</v>
      </c>
      <c r="CG8" s="101" t="s">
        <v>158</v>
      </c>
      <c r="CH8" s="102" t="s">
        <v>145</v>
      </c>
      <c r="CI8" s="256" t="s">
        <v>158</v>
      </c>
      <c r="CJ8" s="101" t="s">
        <v>158</v>
      </c>
      <c r="CK8" s="102" t="s">
        <v>145</v>
      </c>
      <c r="CL8" s="257" t="s">
        <v>145</v>
      </c>
      <c r="CM8" s="258" t="s">
        <v>158</v>
      </c>
      <c r="CN8" s="259" t="s">
        <v>158</v>
      </c>
      <c r="CO8" s="259" t="s">
        <v>158</v>
      </c>
      <c r="CP8" s="259" t="s">
        <v>158</v>
      </c>
      <c r="CQ8" s="259" t="s">
        <v>158</v>
      </c>
      <c r="CR8" s="259" t="s">
        <v>158</v>
      </c>
      <c r="CS8" s="259" t="s">
        <v>158</v>
      </c>
      <c r="CT8" s="259" t="s">
        <v>158</v>
      </c>
      <c r="CU8" s="259" t="s">
        <v>158</v>
      </c>
      <c r="CV8" s="259" t="s">
        <v>158</v>
      </c>
      <c r="CW8" s="259" t="s">
        <v>158</v>
      </c>
      <c r="CX8" s="259" t="s">
        <v>158</v>
      </c>
      <c r="CY8" s="260" t="s">
        <v>158</v>
      </c>
      <c r="CZ8" s="101" t="s">
        <v>158</v>
      </c>
      <c r="DA8" s="102" t="s">
        <v>145</v>
      </c>
      <c r="DB8" s="261" t="s">
        <v>158</v>
      </c>
      <c r="DC8" s="259" t="s">
        <v>158</v>
      </c>
      <c r="DD8" s="259" t="s">
        <v>158</v>
      </c>
      <c r="DE8" s="262" t="s">
        <v>158</v>
      </c>
      <c r="DF8" s="101" t="s">
        <v>158</v>
      </c>
      <c r="DG8" s="102" t="s">
        <v>145</v>
      </c>
      <c r="DH8" s="263" t="s">
        <v>158</v>
      </c>
      <c r="DI8" s="101" t="s">
        <v>158</v>
      </c>
      <c r="DJ8" s="102" t="s">
        <v>145</v>
      </c>
      <c r="DK8" s="264" t="s">
        <v>145</v>
      </c>
      <c r="DL8" s="265" t="s">
        <v>145</v>
      </c>
    </row>
    <row r="9" spans="1:116" s="267" customFormat="1" ht="14.25" customHeight="1">
      <c r="A9" s="111"/>
      <c r="B9" s="266"/>
      <c r="C9" s="266"/>
      <c r="D9" s="111"/>
      <c r="E9" s="266"/>
      <c r="F9" s="266"/>
      <c r="G9" s="111"/>
      <c r="H9" s="266"/>
      <c r="I9" s="266"/>
      <c r="J9" s="111"/>
      <c r="K9" s="266"/>
      <c r="L9" s="266"/>
      <c r="M9" s="111"/>
      <c r="N9" s="266"/>
      <c r="O9" s="266"/>
      <c r="P9" s="111">
        <v>16</v>
      </c>
      <c r="Q9" s="266">
        <v>17</v>
      </c>
      <c r="R9" s="266">
        <v>18</v>
      </c>
      <c r="S9" s="111">
        <v>19</v>
      </c>
      <c r="T9" s="266">
        <v>20</v>
      </c>
      <c r="U9" s="266">
        <v>21</v>
      </c>
      <c r="V9" s="111">
        <v>22</v>
      </c>
      <c r="W9" s="266">
        <v>23</v>
      </c>
      <c r="X9" s="266">
        <v>24</v>
      </c>
      <c r="Y9" s="111">
        <v>25</v>
      </c>
      <c r="Z9" s="266">
        <v>26</v>
      </c>
      <c r="AA9" s="266">
        <v>27</v>
      </c>
      <c r="AB9" s="111">
        <v>28</v>
      </c>
      <c r="AC9" s="266">
        <v>29</v>
      </c>
      <c r="AD9" s="266">
        <v>30</v>
      </c>
      <c r="AE9" s="111">
        <v>31</v>
      </c>
      <c r="AF9" s="266">
        <v>32</v>
      </c>
      <c r="AG9" s="266">
        <v>33</v>
      </c>
      <c r="AH9" s="111">
        <v>34</v>
      </c>
      <c r="AI9" s="266">
        <v>35</v>
      </c>
      <c r="AJ9" s="266">
        <v>36</v>
      </c>
      <c r="AK9" s="111">
        <v>37</v>
      </c>
      <c r="AL9" s="266">
        <v>38</v>
      </c>
      <c r="AM9" s="266">
        <v>39</v>
      </c>
      <c r="AN9" s="111">
        <v>40</v>
      </c>
      <c r="AO9" s="266">
        <v>41</v>
      </c>
      <c r="AP9" s="266">
        <v>42</v>
      </c>
      <c r="AQ9" s="111">
        <v>43</v>
      </c>
      <c r="AR9" s="266">
        <v>44</v>
      </c>
      <c r="AS9" s="266">
        <v>45</v>
      </c>
      <c r="AT9" s="111">
        <v>46</v>
      </c>
      <c r="AU9" s="266">
        <v>47</v>
      </c>
      <c r="AV9" s="266">
        <v>48</v>
      </c>
      <c r="AW9" s="111">
        <v>49</v>
      </c>
      <c r="AX9" s="266">
        <v>50</v>
      </c>
      <c r="AY9" s="266">
        <v>51</v>
      </c>
      <c r="AZ9" s="111">
        <v>52</v>
      </c>
      <c r="BA9" s="266">
        <v>53</v>
      </c>
      <c r="BB9" s="266">
        <v>54</v>
      </c>
      <c r="BC9" s="111">
        <v>55</v>
      </c>
      <c r="BD9" s="266">
        <v>56</v>
      </c>
      <c r="BE9" s="266">
        <v>57</v>
      </c>
      <c r="BF9" s="111">
        <v>58</v>
      </c>
      <c r="BG9" s="266">
        <v>59</v>
      </c>
      <c r="BH9" s="266">
        <v>60</v>
      </c>
      <c r="BI9" s="111">
        <v>61</v>
      </c>
      <c r="BJ9" s="266">
        <v>62</v>
      </c>
      <c r="BK9" s="266">
        <v>63</v>
      </c>
      <c r="BL9" s="111">
        <v>64</v>
      </c>
      <c r="BM9" s="266">
        <v>65</v>
      </c>
      <c r="BN9" s="266">
        <v>66</v>
      </c>
      <c r="BO9" s="111">
        <v>67</v>
      </c>
      <c r="BP9" s="266">
        <v>68</v>
      </c>
      <c r="BQ9" s="266">
        <v>69</v>
      </c>
      <c r="BR9" s="111">
        <v>70</v>
      </c>
      <c r="BS9" s="266">
        <v>71</v>
      </c>
      <c r="BT9" s="266">
        <v>72</v>
      </c>
      <c r="BU9" s="111">
        <v>73</v>
      </c>
      <c r="BV9" s="266">
        <v>74</v>
      </c>
      <c r="BW9" s="266">
        <v>75</v>
      </c>
      <c r="BX9" s="111">
        <v>76</v>
      </c>
      <c r="BY9" s="266">
        <v>77</v>
      </c>
      <c r="BZ9" s="266">
        <v>78</v>
      </c>
      <c r="CA9" s="111">
        <v>79</v>
      </c>
      <c r="CB9" s="266">
        <v>80</v>
      </c>
      <c r="CC9" s="266">
        <v>81</v>
      </c>
      <c r="CD9" s="111">
        <v>82</v>
      </c>
      <c r="CE9" s="266">
        <v>83</v>
      </c>
      <c r="CF9" s="266">
        <v>84</v>
      </c>
      <c r="CG9" s="111">
        <v>85</v>
      </c>
      <c r="CH9" s="266">
        <v>86</v>
      </c>
      <c r="CI9" s="266">
        <v>87</v>
      </c>
      <c r="CJ9" s="111">
        <v>88</v>
      </c>
      <c r="CK9" s="266">
        <v>89</v>
      </c>
      <c r="CL9" s="266">
        <v>90</v>
      </c>
      <c r="CM9" s="111">
        <v>91</v>
      </c>
      <c r="CN9" s="266">
        <v>92</v>
      </c>
      <c r="CO9" s="266">
        <v>93</v>
      </c>
      <c r="CP9" s="111">
        <v>94</v>
      </c>
      <c r="CQ9" s="266">
        <v>95</v>
      </c>
      <c r="CR9" s="266">
        <v>96</v>
      </c>
      <c r="CS9" s="111">
        <v>97</v>
      </c>
      <c r="CT9" s="266">
        <v>98</v>
      </c>
      <c r="CU9" s="266">
        <v>99</v>
      </c>
      <c r="CV9" s="111">
        <v>100</v>
      </c>
      <c r="CW9" s="266">
        <v>101</v>
      </c>
      <c r="CX9" s="266">
        <v>102</v>
      </c>
      <c r="CY9" s="111">
        <v>103</v>
      </c>
      <c r="CZ9" s="266">
        <v>104</v>
      </c>
      <c r="DA9" s="266">
        <v>105</v>
      </c>
      <c r="DB9" s="111">
        <v>106</v>
      </c>
      <c r="DC9" s="266">
        <v>107</v>
      </c>
      <c r="DD9" s="266">
        <v>108</v>
      </c>
      <c r="DE9" s="111">
        <v>109</v>
      </c>
      <c r="DF9" s="266">
        <v>110</v>
      </c>
      <c r="DG9" s="266">
        <v>111</v>
      </c>
      <c r="DH9" s="111">
        <v>112</v>
      </c>
      <c r="DI9" s="266">
        <v>113</v>
      </c>
      <c r="DJ9" s="266">
        <v>114</v>
      </c>
      <c r="DK9" s="111">
        <v>115</v>
      </c>
      <c r="DL9" s="266">
        <v>116</v>
      </c>
    </row>
    <row r="10" spans="1:116" s="309" customFormat="1" ht="17.25" customHeight="1">
      <c r="A10" s="268">
        <v>6</v>
      </c>
      <c r="B10" s="269" t="s">
        <v>160</v>
      </c>
      <c r="C10" s="270" t="s">
        <v>272</v>
      </c>
      <c r="D10" s="271">
        <v>76.47058823529412</v>
      </c>
      <c r="E10" s="272">
        <f>CHOOSE((D10=0)+(D10&gt;0)+(D10&gt;=15)+(D10&gt;=30)+(D10&gt;=45)+(D10&gt;=60)+(D10&gt;=75)+(D10&gt;=90)+(D10&lt;=100),0,1,2,3,4,5,6,7)</f>
        <v>6</v>
      </c>
      <c r="F10" s="272">
        <v>1</v>
      </c>
      <c r="G10" s="273">
        <v>1</v>
      </c>
      <c r="H10" s="274">
        <f>SUM(E10:G10)</f>
        <v>8</v>
      </c>
      <c r="I10" s="275">
        <v>1</v>
      </c>
      <c r="J10" s="276">
        <v>1</v>
      </c>
      <c r="K10" s="276">
        <v>1</v>
      </c>
      <c r="L10" s="276">
        <v>1</v>
      </c>
      <c r="M10" s="276">
        <v>1</v>
      </c>
      <c r="N10" s="276">
        <v>1</v>
      </c>
      <c r="O10" s="276">
        <v>0</v>
      </c>
      <c r="P10" s="276">
        <v>1</v>
      </c>
      <c r="Q10" s="276">
        <v>0</v>
      </c>
      <c r="R10" s="277">
        <v>1</v>
      </c>
      <c r="S10" s="274">
        <f>SUM(I10:R10)</f>
        <v>8</v>
      </c>
      <c r="T10" s="278">
        <v>2</v>
      </c>
      <c r="U10" s="272">
        <v>4</v>
      </c>
      <c r="V10" s="279">
        <v>4</v>
      </c>
      <c r="W10" s="274">
        <f>SUM(T10:V10)</f>
        <v>10</v>
      </c>
      <c r="X10" s="280">
        <v>0</v>
      </c>
      <c r="Y10" s="274">
        <v>0</v>
      </c>
      <c r="Z10" s="281">
        <f>H10+S10+W10+Y10</f>
        <v>26</v>
      </c>
      <c r="AA10" s="282">
        <v>1</v>
      </c>
      <c r="AB10" s="283">
        <v>1</v>
      </c>
      <c r="AC10" s="283">
        <v>1</v>
      </c>
      <c r="AD10" s="283">
        <v>1</v>
      </c>
      <c r="AE10" s="283">
        <v>1</v>
      </c>
      <c r="AF10" s="283">
        <v>1</v>
      </c>
      <c r="AG10" s="283">
        <v>1</v>
      </c>
      <c r="AH10" s="283">
        <v>0.5</v>
      </c>
      <c r="AI10" s="283">
        <v>0.5</v>
      </c>
      <c r="AJ10" s="283">
        <v>1</v>
      </c>
      <c r="AK10" s="284">
        <v>1</v>
      </c>
      <c r="AL10" s="148">
        <f>SUM(AA10:AK10)</f>
        <v>10</v>
      </c>
      <c r="AM10" s="285">
        <v>1</v>
      </c>
      <c r="AN10" s="286">
        <v>0.5</v>
      </c>
      <c r="AO10" s="287">
        <v>0.5</v>
      </c>
      <c r="AP10" s="288">
        <v>1</v>
      </c>
      <c r="AQ10" s="288">
        <v>1</v>
      </c>
      <c r="AR10" s="288">
        <v>0.5</v>
      </c>
      <c r="AS10" s="288">
        <v>1</v>
      </c>
      <c r="AT10" s="288">
        <v>1</v>
      </c>
      <c r="AU10" s="288">
        <v>1</v>
      </c>
      <c r="AV10" s="288">
        <v>0.5</v>
      </c>
      <c r="AW10" s="288">
        <v>0.5</v>
      </c>
      <c r="AX10" s="288">
        <v>0.5</v>
      </c>
      <c r="AY10" s="288">
        <v>0.5</v>
      </c>
      <c r="AZ10" s="289">
        <v>0</v>
      </c>
      <c r="BA10" s="148">
        <f>SUM(AM10:AZ10)</f>
        <v>9.5</v>
      </c>
      <c r="BB10" s="285">
        <v>2</v>
      </c>
      <c r="BC10" s="288">
        <v>2</v>
      </c>
      <c r="BD10" s="288">
        <v>2</v>
      </c>
      <c r="BE10" s="288">
        <v>2</v>
      </c>
      <c r="BF10" s="289">
        <v>2</v>
      </c>
      <c r="BG10" s="148">
        <f>SUM(BB10:BF10)</f>
        <v>10</v>
      </c>
      <c r="BH10" s="290">
        <v>2</v>
      </c>
      <c r="BI10" s="291">
        <v>1</v>
      </c>
      <c r="BJ10" s="148">
        <f>SUM(BH10:BI10)</f>
        <v>3</v>
      </c>
      <c r="BK10" s="292">
        <v>2</v>
      </c>
      <c r="BL10" s="293">
        <v>1</v>
      </c>
      <c r="BM10" s="293">
        <v>2</v>
      </c>
      <c r="BN10" s="293">
        <v>1</v>
      </c>
      <c r="BO10" s="293">
        <v>1</v>
      </c>
      <c r="BP10" s="294">
        <v>3</v>
      </c>
      <c r="BQ10" s="148">
        <f>SUM(BK10:BP10)</f>
        <v>10</v>
      </c>
      <c r="BR10" s="295">
        <v>0</v>
      </c>
      <c r="BS10" s="296">
        <v>3</v>
      </c>
      <c r="BT10" s="297">
        <v>4</v>
      </c>
      <c r="BU10" s="148">
        <f>SUM(BR10:BT10)</f>
        <v>7</v>
      </c>
      <c r="BV10" s="292">
        <v>0</v>
      </c>
      <c r="BW10" s="293">
        <v>3</v>
      </c>
      <c r="BX10" s="293">
        <v>0</v>
      </c>
      <c r="BY10" s="293">
        <v>2</v>
      </c>
      <c r="BZ10" s="294">
        <v>3</v>
      </c>
      <c r="CA10" s="148">
        <f>SUM(BV10:BZ10)</f>
        <v>8</v>
      </c>
      <c r="CB10" s="298">
        <f>AL10+BA10+BG10+BJ10+BQ10+BU10+CA10</f>
        <v>57.5</v>
      </c>
      <c r="CC10" s="271">
        <v>100</v>
      </c>
      <c r="CD10" s="299">
        <v>100</v>
      </c>
      <c r="CE10" s="299">
        <v>98.57142857142858</v>
      </c>
      <c r="CF10" s="300">
        <v>100</v>
      </c>
      <c r="CG10" s="148">
        <f>IF((COUNTIF(CC10:CF10,"&gt;=50"))&gt;=2,100,0)</f>
        <v>100</v>
      </c>
      <c r="CH10" s="149">
        <f>IF((COUNTIF(CC10:CF10,"&gt;=50"))&gt;=2,10,0)</f>
        <v>10</v>
      </c>
      <c r="CI10" s="301">
        <v>98.57142857142858</v>
      </c>
      <c r="CJ10" s="148">
        <f>IF(CI10&gt;=50,100,0)</f>
        <v>100</v>
      </c>
      <c r="CK10" s="149">
        <f>IF(CI10&gt;=50,10,0)</f>
        <v>10</v>
      </c>
      <c r="CL10" s="298">
        <f>SUM(CH10,CK10)</f>
        <v>20</v>
      </c>
      <c r="CM10" s="302">
        <v>92.85714285714286</v>
      </c>
      <c r="CN10" s="303">
        <v>74.28571428571429</v>
      </c>
      <c r="CO10" s="303">
        <v>84.28571428571429</v>
      </c>
      <c r="CP10" s="303">
        <v>78.57142857142857</v>
      </c>
      <c r="CQ10" s="303">
        <v>92.85714285714286</v>
      </c>
      <c r="CR10" s="303">
        <v>82.85714285714286</v>
      </c>
      <c r="CS10" s="303">
        <v>81.42857142857143</v>
      </c>
      <c r="CT10" s="303">
        <v>84.28571428571429</v>
      </c>
      <c r="CU10" s="303">
        <v>85.71428571428571</v>
      </c>
      <c r="CV10" s="303">
        <v>78.57142857142857</v>
      </c>
      <c r="CW10" s="303">
        <v>95.71428571428572</v>
      </c>
      <c r="CX10" s="303">
        <v>95.71428571428572</v>
      </c>
      <c r="CY10" s="304">
        <v>81.42857142857143</v>
      </c>
      <c r="CZ10" s="148">
        <f>IF((COUNTIF(CM10:CY10,"&gt;=50"))&gt;=6,100,0)</f>
        <v>100</v>
      </c>
      <c r="DA10" s="149">
        <f>IF((COUNTIF(CM10:CY10,"&gt;=50"))&gt;=6,10,0)</f>
        <v>10</v>
      </c>
      <c r="DB10" s="305">
        <v>95.71428571428572</v>
      </c>
      <c r="DC10" s="303">
        <v>98.57142857142858</v>
      </c>
      <c r="DD10" s="303">
        <v>95.71428571428572</v>
      </c>
      <c r="DE10" s="306">
        <v>97.14285714285714</v>
      </c>
      <c r="DF10" s="148">
        <f>IF((COUNTIF(DB10:DE10,"&gt;=50"))&gt;=2,100,0)</f>
        <v>100</v>
      </c>
      <c r="DG10" s="149">
        <f>IF((COUNTIF(DB10:DE10,"&gt;=50"))&gt;=2,10,0)</f>
        <v>10</v>
      </c>
      <c r="DH10" s="307">
        <v>98.57142857142858</v>
      </c>
      <c r="DI10" s="148">
        <f>IF(DH10&gt;=50,100,0)</f>
        <v>100</v>
      </c>
      <c r="DJ10" s="149">
        <f>IF(DH10&gt;=50,10,0)</f>
        <v>10</v>
      </c>
      <c r="DK10" s="281">
        <f>SUM(DA10,DG10,DJ10)</f>
        <v>30</v>
      </c>
      <c r="DL10" s="308">
        <f>SUM(Z10,CB10,CL10,DK10)</f>
        <v>133.5</v>
      </c>
    </row>
    <row r="11" spans="129:256" ht="17.25" customHeight="1">
      <c r="DY11" s="309"/>
      <c r="DZ11" s="309"/>
      <c r="EA11" s="309"/>
      <c r="EB11" s="309"/>
      <c r="EC11" s="309"/>
      <c r="ED11" s="309"/>
      <c r="EE11" s="309"/>
      <c r="EF11" s="309"/>
      <c r="EG11" s="309"/>
      <c r="EH11" s="309"/>
      <c r="EI11" s="309"/>
      <c r="EJ11" s="309"/>
      <c r="EK11" s="309"/>
      <c r="EL11" s="309"/>
      <c r="EM11" s="309"/>
      <c r="EN11" s="309"/>
      <c r="EO11" s="309"/>
      <c r="EP11" s="309"/>
      <c r="EQ11" s="309"/>
      <c r="ER11" s="309"/>
      <c r="ES11" s="309"/>
      <c r="ET11" s="309"/>
      <c r="EU11" s="309"/>
      <c r="EV11" s="309"/>
      <c r="EW11" s="309"/>
      <c r="EX11" s="309"/>
      <c r="EY11" s="309"/>
      <c r="EZ11" s="309"/>
      <c r="FA11" s="309"/>
      <c r="FB11" s="309"/>
      <c r="FC11" s="309"/>
      <c r="FD11" s="309"/>
      <c r="FE11" s="309"/>
      <c r="FF11" s="309"/>
      <c r="FG11" s="309"/>
      <c r="FH11" s="309"/>
      <c r="FI11" s="309"/>
      <c r="FJ11" s="309"/>
      <c r="FK11" s="309"/>
      <c r="FL11" s="309"/>
      <c r="FM11" s="309"/>
      <c r="FN11" s="309"/>
      <c r="FO11" s="309"/>
      <c r="FP11" s="309"/>
      <c r="FQ11" s="309"/>
      <c r="FR11" s="309"/>
      <c r="FS11" s="309"/>
      <c r="FT11" s="309"/>
      <c r="FU11" s="309"/>
      <c r="FV11" s="309"/>
      <c r="FW11" s="309"/>
      <c r="FX11" s="309"/>
      <c r="FY11" s="309"/>
      <c r="FZ11" s="309"/>
      <c r="GA11" s="309"/>
      <c r="GB11" s="309"/>
      <c r="GC11" s="309"/>
      <c r="GD11" s="309"/>
      <c r="GE11" s="309"/>
      <c r="GF11" s="309"/>
      <c r="GG11" s="309"/>
      <c r="GH11" s="309"/>
      <c r="GI11" s="309"/>
      <c r="GJ11" s="309"/>
      <c r="GK11" s="309"/>
      <c r="GL11" s="309"/>
      <c r="GM11" s="309"/>
      <c r="GN11" s="309"/>
      <c r="GO11" s="309"/>
      <c r="GP11" s="309"/>
      <c r="GQ11" s="309"/>
      <c r="GR11" s="309"/>
      <c r="GS11" s="309"/>
      <c r="GT11" s="309"/>
      <c r="GU11" s="309"/>
      <c r="GV11" s="309"/>
      <c r="GW11" s="309"/>
      <c r="GX11" s="309"/>
      <c r="GY11" s="309"/>
      <c r="GZ11" s="309"/>
      <c r="HA11" s="309"/>
      <c r="HB11" s="309"/>
      <c r="HC11" s="309"/>
      <c r="HD11" s="309"/>
      <c r="HE11" s="309"/>
      <c r="HF11" s="309"/>
      <c r="HG11" s="309"/>
      <c r="HH11" s="309"/>
      <c r="HI11" s="309"/>
      <c r="HJ11" s="309"/>
      <c r="HK11" s="309"/>
      <c r="HL11" s="309"/>
      <c r="HM11" s="309"/>
      <c r="HN11" s="309"/>
      <c r="HO11" s="309"/>
      <c r="HP11" s="309"/>
      <c r="HQ11" s="309"/>
      <c r="HR11" s="309"/>
      <c r="HS11" s="309"/>
      <c r="HT11" s="309"/>
      <c r="HU11" s="309"/>
      <c r="HV11" s="309"/>
      <c r="HW11" s="309"/>
      <c r="HX11" s="309"/>
      <c r="HY11" s="309"/>
      <c r="HZ11" s="309"/>
      <c r="IA11" s="309"/>
      <c r="IB11" s="309"/>
      <c r="IC11" s="309"/>
      <c r="ID11" s="309"/>
      <c r="IE11" s="309"/>
      <c r="IF11" s="309"/>
      <c r="IG11" s="309"/>
      <c r="IH11" s="309"/>
      <c r="II11" s="309"/>
      <c r="IJ11" s="309"/>
      <c r="IK11" s="309"/>
      <c r="IL11" s="309"/>
      <c r="IM11" s="309"/>
      <c r="IN11" s="309"/>
      <c r="IO11" s="309"/>
      <c r="IP11" s="309"/>
      <c r="IQ11" s="309"/>
      <c r="IR11" s="309"/>
      <c r="IS11" s="309"/>
      <c r="IT11" s="309"/>
      <c r="IU11" s="309"/>
      <c r="IV11" s="309"/>
    </row>
    <row r="12" spans="129:256" ht="17.25" customHeight="1">
      <c r="DY12" s="309"/>
      <c r="DZ12" s="309"/>
      <c r="EA12" s="309"/>
      <c r="EB12" s="309"/>
      <c r="EC12" s="309"/>
      <c r="ED12" s="309"/>
      <c r="EE12" s="309"/>
      <c r="EF12" s="309"/>
      <c r="EG12" s="309"/>
      <c r="EH12" s="309"/>
      <c r="EI12" s="309"/>
      <c r="EJ12" s="309"/>
      <c r="EK12" s="309"/>
      <c r="EL12" s="309"/>
      <c r="EM12" s="309"/>
      <c r="EN12" s="309"/>
      <c r="EO12" s="309"/>
      <c r="EP12" s="309"/>
      <c r="EQ12" s="309"/>
      <c r="ER12" s="309"/>
      <c r="ES12" s="309"/>
      <c r="ET12" s="309"/>
      <c r="EU12" s="309"/>
      <c r="EV12" s="309"/>
      <c r="EW12" s="309"/>
      <c r="EX12" s="309"/>
      <c r="EY12" s="309"/>
      <c r="EZ12" s="309"/>
      <c r="FA12" s="309"/>
      <c r="FB12" s="309"/>
      <c r="FC12" s="309"/>
      <c r="FD12" s="309"/>
      <c r="FE12" s="309"/>
      <c r="FF12" s="309"/>
      <c r="FG12" s="309"/>
      <c r="FH12" s="309"/>
      <c r="FI12" s="309"/>
      <c r="FJ12" s="309"/>
      <c r="FK12" s="309"/>
      <c r="FL12" s="309"/>
      <c r="FM12" s="309"/>
      <c r="FN12" s="309"/>
      <c r="FO12" s="309"/>
      <c r="FP12" s="309"/>
      <c r="FQ12" s="309"/>
      <c r="FR12" s="309"/>
      <c r="FS12" s="309"/>
      <c r="FT12" s="309"/>
      <c r="FU12" s="309"/>
      <c r="FV12" s="309"/>
      <c r="FW12" s="309"/>
      <c r="FX12" s="309"/>
      <c r="FY12" s="309"/>
      <c r="FZ12" s="309"/>
      <c r="GA12" s="309"/>
      <c r="GB12" s="309"/>
      <c r="GC12" s="309"/>
      <c r="GD12" s="309"/>
      <c r="GE12" s="309"/>
      <c r="GF12" s="309"/>
      <c r="GG12" s="309"/>
      <c r="GH12" s="309"/>
      <c r="GI12" s="309"/>
      <c r="GJ12" s="309"/>
      <c r="GK12" s="309"/>
      <c r="GL12" s="309"/>
      <c r="GM12" s="309"/>
      <c r="GN12" s="309"/>
      <c r="GO12" s="309"/>
      <c r="GP12" s="309"/>
      <c r="GQ12" s="309"/>
      <c r="GR12" s="309"/>
      <c r="GS12" s="309"/>
      <c r="GT12" s="309"/>
      <c r="GU12" s="309"/>
      <c r="GV12" s="309"/>
      <c r="GW12" s="309"/>
      <c r="GX12" s="309"/>
      <c r="GY12" s="309"/>
      <c r="GZ12" s="309"/>
      <c r="HA12" s="309"/>
      <c r="HB12" s="309"/>
      <c r="HC12" s="309"/>
      <c r="HD12" s="309"/>
      <c r="HE12" s="309"/>
      <c r="HF12" s="309"/>
      <c r="HG12" s="309"/>
      <c r="HH12" s="309"/>
      <c r="HI12" s="309"/>
      <c r="HJ12" s="309"/>
      <c r="HK12" s="309"/>
      <c r="HL12" s="309"/>
      <c r="HM12" s="309"/>
      <c r="HN12" s="309"/>
      <c r="HO12" s="309"/>
      <c r="HP12" s="309"/>
      <c r="HQ12" s="309"/>
      <c r="HR12" s="309"/>
      <c r="HS12" s="309"/>
      <c r="HT12" s="309"/>
      <c r="HU12" s="309"/>
      <c r="HV12" s="309"/>
      <c r="HW12" s="309"/>
      <c r="HX12" s="309"/>
      <c r="HY12" s="309"/>
      <c r="HZ12" s="309"/>
      <c r="IA12" s="309"/>
      <c r="IB12" s="309"/>
      <c r="IC12" s="309"/>
      <c r="ID12" s="309"/>
      <c r="IE12" s="309"/>
      <c r="IF12" s="309"/>
      <c r="IG12" s="309"/>
      <c r="IH12" s="309"/>
      <c r="II12" s="309"/>
      <c r="IJ12" s="309"/>
      <c r="IK12" s="309"/>
      <c r="IL12" s="309"/>
      <c r="IM12" s="309"/>
      <c r="IN12" s="309"/>
      <c r="IO12" s="309"/>
      <c r="IP12" s="309"/>
      <c r="IQ12" s="309"/>
      <c r="IR12" s="309"/>
      <c r="IS12" s="309"/>
      <c r="IT12" s="309"/>
      <c r="IU12" s="309"/>
      <c r="IV12" s="309"/>
    </row>
    <row r="13" spans="129:256" ht="17.25" customHeight="1">
      <c r="DY13" s="309"/>
      <c r="DZ13" s="309"/>
      <c r="EA13" s="309"/>
      <c r="EB13" s="309"/>
      <c r="EC13" s="309"/>
      <c r="ED13" s="309"/>
      <c r="EE13" s="309"/>
      <c r="EF13" s="309"/>
      <c r="EG13" s="309"/>
      <c r="EH13" s="309"/>
      <c r="EI13" s="309"/>
      <c r="EJ13" s="309"/>
      <c r="EK13" s="309"/>
      <c r="EL13" s="309"/>
      <c r="EM13" s="309"/>
      <c r="EN13" s="309"/>
      <c r="EO13" s="309"/>
      <c r="EP13" s="309"/>
      <c r="EQ13" s="309"/>
      <c r="ER13" s="309"/>
      <c r="ES13" s="309"/>
      <c r="ET13" s="309"/>
      <c r="EU13" s="309"/>
      <c r="EV13" s="309"/>
      <c r="EW13" s="309"/>
      <c r="EX13" s="309"/>
      <c r="EY13" s="309"/>
      <c r="EZ13" s="309"/>
      <c r="FA13" s="309"/>
      <c r="FB13" s="309"/>
      <c r="FC13" s="309"/>
      <c r="FD13" s="309"/>
      <c r="FE13" s="309"/>
      <c r="FF13" s="309"/>
      <c r="FG13" s="309"/>
      <c r="FH13" s="309"/>
      <c r="FI13" s="309"/>
      <c r="FJ13" s="309"/>
      <c r="FK13" s="309"/>
      <c r="FL13" s="309"/>
      <c r="FM13" s="309"/>
      <c r="FN13" s="309"/>
      <c r="FO13" s="309"/>
      <c r="FP13" s="309"/>
      <c r="FQ13" s="309"/>
      <c r="FR13" s="309"/>
      <c r="FS13" s="309"/>
      <c r="FT13" s="309"/>
      <c r="FU13" s="309"/>
      <c r="FV13" s="309"/>
      <c r="FW13" s="309"/>
      <c r="FX13" s="309"/>
      <c r="FY13" s="309"/>
      <c r="FZ13" s="309"/>
      <c r="GA13" s="309"/>
      <c r="GB13" s="309"/>
      <c r="GC13" s="309"/>
      <c r="GD13" s="309"/>
      <c r="GE13" s="309"/>
      <c r="GF13" s="309"/>
      <c r="GG13" s="309"/>
      <c r="GH13" s="309"/>
      <c r="GI13" s="309"/>
      <c r="GJ13" s="309"/>
      <c r="GK13" s="309"/>
      <c r="GL13" s="309"/>
      <c r="GM13" s="309"/>
      <c r="GN13" s="309"/>
      <c r="GO13" s="309"/>
      <c r="GP13" s="309"/>
      <c r="GQ13" s="309"/>
      <c r="GR13" s="309"/>
      <c r="GS13" s="309"/>
      <c r="GT13" s="309"/>
      <c r="GU13" s="309"/>
      <c r="GV13" s="309"/>
      <c r="GW13" s="309"/>
      <c r="GX13" s="309"/>
      <c r="GY13" s="309"/>
      <c r="GZ13" s="309"/>
      <c r="HA13" s="309"/>
      <c r="HB13" s="309"/>
      <c r="HC13" s="309"/>
      <c r="HD13" s="309"/>
      <c r="HE13" s="309"/>
      <c r="HF13" s="309"/>
      <c r="HG13" s="309"/>
      <c r="HH13" s="309"/>
      <c r="HI13" s="309"/>
      <c r="HJ13" s="309"/>
      <c r="HK13" s="309"/>
      <c r="HL13" s="309"/>
      <c r="HM13" s="309"/>
      <c r="HN13" s="309"/>
      <c r="HO13" s="309"/>
      <c r="HP13" s="309"/>
      <c r="HQ13" s="309"/>
      <c r="HR13" s="309"/>
      <c r="HS13" s="309"/>
      <c r="HT13" s="309"/>
      <c r="HU13" s="309"/>
      <c r="HV13" s="309"/>
      <c r="HW13" s="309"/>
      <c r="HX13" s="309"/>
      <c r="HY13" s="309"/>
      <c r="HZ13" s="309"/>
      <c r="IA13" s="309"/>
      <c r="IB13" s="309"/>
      <c r="IC13" s="309"/>
      <c r="ID13" s="309"/>
      <c r="IE13" s="309"/>
      <c r="IF13" s="309"/>
      <c r="IG13" s="309"/>
      <c r="IH13" s="309"/>
      <c r="II13" s="309"/>
      <c r="IJ13" s="309"/>
      <c r="IK13" s="309"/>
      <c r="IL13" s="309"/>
      <c r="IM13" s="309"/>
      <c r="IN13" s="309"/>
      <c r="IO13" s="309"/>
      <c r="IP13" s="309"/>
      <c r="IQ13" s="309"/>
      <c r="IR13" s="309"/>
      <c r="IS13" s="309"/>
      <c r="IT13" s="309"/>
      <c r="IU13" s="309"/>
      <c r="IV13" s="309"/>
    </row>
    <row r="14" spans="101:256" ht="17.25" customHeight="1">
      <c r="CW14" s="309"/>
      <c r="CX14" s="309"/>
      <c r="CY14" s="309"/>
      <c r="CZ14" s="309"/>
      <c r="DA14" s="309"/>
      <c r="DB14" s="309"/>
      <c r="DC14" s="309"/>
      <c r="DD14" s="309"/>
      <c r="DE14" s="309"/>
      <c r="DF14" s="309"/>
      <c r="DG14" s="309"/>
      <c r="DH14" s="309"/>
      <c r="DI14" s="309"/>
      <c r="DJ14" s="309"/>
      <c r="DK14" s="309"/>
      <c r="DL14" s="309"/>
      <c r="FT14" s="309"/>
      <c r="FU14" s="309"/>
      <c r="FV14" s="309"/>
      <c r="FW14" s="309"/>
      <c r="FX14" s="309"/>
      <c r="FY14" s="309"/>
      <c r="FZ14" s="309"/>
      <c r="GA14" s="309"/>
      <c r="GB14" s="309"/>
      <c r="GC14" s="309"/>
      <c r="GD14" s="309"/>
      <c r="GE14" s="309"/>
      <c r="GF14" s="309"/>
      <c r="GG14" s="309"/>
      <c r="GH14" s="309"/>
      <c r="GI14" s="309"/>
      <c r="GJ14" s="309"/>
      <c r="GK14" s="309"/>
      <c r="GL14" s="309"/>
      <c r="GM14" s="309"/>
      <c r="GN14" s="309"/>
      <c r="GO14" s="309"/>
      <c r="GP14" s="309"/>
      <c r="GQ14" s="309"/>
      <c r="GR14" s="309"/>
      <c r="GS14" s="309"/>
      <c r="GT14" s="309"/>
      <c r="GU14" s="309"/>
      <c r="GV14" s="309"/>
      <c r="GW14" s="309"/>
      <c r="GX14" s="309"/>
      <c r="GY14" s="309"/>
      <c r="GZ14" s="309"/>
      <c r="HA14" s="309"/>
      <c r="HB14" s="309"/>
      <c r="HC14" s="309"/>
      <c r="HD14" s="309"/>
      <c r="HE14" s="309"/>
      <c r="HF14" s="309"/>
      <c r="HG14" s="309"/>
      <c r="HH14" s="309"/>
      <c r="HI14" s="309"/>
      <c r="HJ14" s="309"/>
      <c r="HK14" s="309"/>
      <c r="HL14" s="309"/>
      <c r="HM14" s="309"/>
      <c r="HN14" s="309"/>
      <c r="HO14" s="309"/>
      <c r="HP14" s="309"/>
      <c r="HQ14" s="309"/>
      <c r="HR14" s="309"/>
      <c r="HS14" s="309"/>
      <c r="HT14" s="309"/>
      <c r="HU14" s="309"/>
      <c r="HV14" s="309"/>
      <c r="HW14" s="309"/>
      <c r="HX14" s="309"/>
      <c r="HY14" s="309"/>
      <c r="HZ14" s="309"/>
      <c r="IA14" s="309"/>
      <c r="IB14" s="309"/>
      <c r="IC14" s="309"/>
      <c r="ID14" s="309"/>
      <c r="IE14" s="309"/>
      <c r="IF14" s="309"/>
      <c r="IG14" s="309"/>
      <c r="IH14" s="309"/>
      <c r="II14" s="309"/>
      <c r="IJ14" s="309"/>
      <c r="IK14" s="309"/>
      <c r="IL14" s="309"/>
      <c r="IM14" s="309"/>
      <c r="IN14" s="309"/>
      <c r="IO14" s="309"/>
      <c r="IP14" s="309"/>
      <c r="IQ14" s="309"/>
      <c r="IR14" s="309"/>
      <c r="IS14" s="309"/>
      <c r="IT14" s="309"/>
      <c r="IU14" s="309"/>
      <c r="IV14" s="309"/>
    </row>
    <row r="15" spans="101:116" ht="18.75">
      <c r="CW15" s="309"/>
      <c r="CX15" s="309"/>
      <c r="CY15" s="309"/>
      <c r="CZ15" s="309"/>
      <c r="DA15" s="309"/>
      <c r="DB15" s="309"/>
      <c r="DC15" s="309"/>
      <c r="DD15" s="309"/>
      <c r="DE15" s="309"/>
      <c r="DF15" s="309"/>
      <c r="DG15" s="309"/>
      <c r="DH15" s="309"/>
      <c r="DI15" s="309"/>
      <c r="DJ15" s="309"/>
      <c r="DK15" s="309"/>
      <c r="DL15" s="309"/>
    </row>
    <row r="16" spans="102:103" ht="18.75">
      <c r="CX16" s="309"/>
      <c r="CY16" s="309"/>
    </row>
    <row r="17" spans="102:103" ht="18.75">
      <c r="CX17" s="309"/>
      <c r="CY17" s="309"/>
    </row>
    <row r="18" spans="102:103" ht="18.75">
      <c r="CX18" s="309"/>
      <c r="CY18" s="309"/>
    </row>
    <row r="19" spans="102:103" ht="18.75">
      <c r="CX19" s="309"/>
      <c r="CY19" s="309"/>
    </row>
    <row r="20" spans="102:103" ht="18.75">
      <c r="CX20" s="309"/>
      <c r="CY20" s="309"/>
    </row>
    <row r="21" spans="102:103" ht="18.75">
      <c r="CX21" s="309"/>
      <c r="CY21" s="309"/>
    </row>
    <row r="22" spans="102:103" ht="18.75">
      <c r="CX22" s="309"/>
      <c r="CY22" s="309"/>
    </row>
    <row r="23" spans="102:103" ht="18.75">
      <c r="CX23" s="309"/>
      <c r="CY23" s="309"/>
    </row>
    <row r="24" spans="102:103" ht="18.75">
      <c r="CX24" s="309"/>
      <c r="CY24" s="309"/>
    </row>
    <row r="25" spans="102:103" ht="18.75">
      <c r="CX25" s="309"/>
      <c r="CY25" s="309"/>
    </row>
    <row r="26" spans="102:103" ht="18.75">
      <c r="CX26" s="309"/>
      <c r="CY26" s="309"/>
    </row>
    <row r="27" spans="102:103" ht="18.75">
      <c r="CX27" s="309"/>
      <c r="CY27" s="309"/>
    </row>
    <row r="28" spans="102:103" ht="18.75">
      <c r="CX28" s="309"/>
      <c r="CY28" s="309"/>
    </row>
    <row r="29" spans="102:103" ht="18.75">
      <c r="CX29" s="309"/>
      <c r="CY29" s="309"/>
    </row>
    <row r="30" spans="102:103" ht="18.75">
      <c r="CX30" s="309"/>
      <c r="CY30" s="309"/>
    </row>
    <row r="31" spans="102:103" ht="18.75">
      <c r="CX31" s="309"/>
      <c r="CY31" s="309"/>
    </row>
    <row r="32" spans="102:103" ht="18.75">
      <c r="CX32" s="309"/>
      <c r="CY32" s="309"/>
    </row>
    <row r="33" spans="102:103" ht="18.75">
      <c r="CX33" s="309"/>
      <c r="CY33" s="309"/>
    </row>
    <row r="34" spans="102:103" ht="18.75">
      <c r="CX34" s="309"/>
      <c r="CY34" s="309"/>
    </row>
    <row r="35" spans="102:103" ht="18.75">
      <c r="CX35" s="309"/>
      <c r="CY35" s="309"/>
    </row>
    <row r="36" spans="102:103" ht="18.75">
      <c r="CX36" s="309"/>
      <c r="CY36" s="309"/>
    </row>
    <row r="37" spans="102:103" ht="18.75">
      <c r="CX37" s="309"/>
      <c r="CY37" s="309"/>
    </row>
    <row r="38" spans="102:103" ht="18.75">
      <c r="CX38" s="309"/>
      <c r="CY38" s="309"/>
    </row>
    <row r="39" spans="102:103" ht="18.75">
      <c r="CX39" s="309"/>
      <c r="CY39" s="309"/>
    </row>
    <row r="40" spans="102:103" ht="18.75">
      <c r="CX40" s="309"/>
      <c r="CY40" s="309"/>
    </row>
    <row r="41" spans="102:103" ht="18.75">
      <c r="CX41" s="309"/>
      <c r="CY41" s="309"/>
    </row>
    <row r="42" spans="102:103" ht="18.75">
      <c r="CX42" s="309"/>
      <c r="CY42" s="309"/>
    </row>
    <row r="43" spans="102:103" ht="18.75">
      <c r="CX43" s="309"/>
      <c r="CY43" s="309"/>
    </row>
    <row r="44" spans="102:103" ht="18.75">
      <c r="CX44" s="309"/>
      <c r="CY44" s="309"/>
    </row>
    <row r="45" spans="102:103" ht="18.75">
      <c r="CX45" s="309"/>
      <c r="CY45" s="309"/>
    </row>
    <row r="46" spans="102:103" ht="18.75">
      <c r="CX46" s="309"/>
      <c r="CY46" s="309"/>
    </row>
    <row r="47" spans="102:103" ht="18.75">
      <c r="CX47" s="309"/>
      <c r="CY47" s="309"/>
    </row>
    <row r="48" spans="102:103" ht="18.75">
      <c r="CX48" s="309"/>
      <c r="CY48" s="309"/>
    </row>
    <row r="49" spans="102:103" ht="18.75">
      <c r="CX49" s="309"/>
      <c r="CY49" s="309"/>
    </row>
    <row r="50" spans="102:103" ht="18.75">
      <c r="CX50" s="309"/>
      <c r="CY50" s="309"/>
    </row>
    <row r="51" spans="102:103" ht="18.75">
      <c r="CX51" s="309"/>
      <c r="CY51" s="309"/>
    </row>
    <row r="52" spans="102:103" ht="18.75">
      <c r="CX52" s="309"/>
      <c r="CY52" s="309"/>
    </row>
    <row r="53" spans="102:103" ht="18.75">
      <c r="CX53" s="309"/>
      <c r="CY53" s="309"/>
    </row>
    <row r="54" spans="102:103" ht="18.75">
      <c r="CX54" s="309"/>
      <c r="CY54" s="309"/>
    </row>
    <row r="55" spans="102:103" ht="18.75">
      <c r="CX55" s="309"/>
      <c r="CY55" s="309"/>
    </row>
    <row r="56" spans="102:103" ht="18.75">
      <c r="CX56" s="309"/>
      <c r="CY56" s="309"/>
    </row>
    <row r="57" spans="102:103" ht="18.75">
      <c r="CX57" s="309"/>
      <c r="CY57" s="309"/>
    </row>
    <row r="58" spans="102:103" ht="18.75">
      <c r="CX58" s="309"/>
      <c r="CY58" s="309"/>
    </row>
    <row r="59" spans="102:103" ht="18.75">
      <c r="CX59" s="309"/>
      <c r="CY59" s="309"/>
    </row>
    <row r="60" spans="102:103" ht="18.75">
      <c r="CX60" s="309"/>
      <c r="CY60" s="309"/>
    </row>
    <row r="61" spans="102:103" ht="18.75">
      <c r="CX61" s="309"/>
      <c r="CY61" s="309"/>
    </row>
    <row r="62" spans="102:103" ht="18.75">
      <c r="CX62" s="309"/>
      <c r="CY62" s="309"/>
    </row>
    <row r="63" spans="102:103" ht="18.75">
      <c r="CX63" s="309"/>
      <c r="CY63" s="309"/>
    </row>
    <row r="64" spans="102:103" ht="18.75">
      <c r="CX64" s="309"/>
      <c r="CY64" s="309"/>
    </row>
    <row r="65" spans="102:103" ht="18.75">
      <c r="CX65" s="309"/>
      <c r="CY65" s="309"/>
    </row>
    <row r="66" spans="102:103" ht="18.75">
      <c r="CX66" s="309"/>
      <c r="CY66" s="309"/>
    </row>
    <row r="67" spans="102:103" ht="18.75">
      <c r="CX67" s="309"/>
      <c r="CY67" s="309"/>
    </row>
    <row r="68" spans="102:103" ht="18.75">
      <c r="CX68" s="309"/>
      <c r="CY68" s="309"/>
    </row>
    <row r="69" spans="102:103" ht="18.75">
      <c r="CX69" s="309"/>
      <c r="CY69" s="309"/>
    </row>
    <row r="70" spans="102:103" ht="18.75">
      <c r="CX70" s="309"/>
      <c r="CY70" s="309"/>
    </row>
    <row r="71" spans="102:103" ht="18.75">
      <c r="CX71" s="309"/>
      <c r="CY71" s="309"/>
    </row>
    <row r="72" spans="102:103" ht="18.75">
      <c r="CX72" s="309"/>
      <c r="CY72" s="309"/>
    </row>
    <row r="73" spans="102:103" ht="18.75">
      <c r="CX73" s="309"/>
      <c r="CY73" s="309"/>
    </row>
    <row r="74" spans="102:103" ht="18.75">
      <c r="CX74" s="309"/>
      <c r="CY74" s="309"/>
    </row>
    <row r="75" spans="102:103" ht="18.75">
      <c r="CX75" s="309"/>
      <c r="CY75" s="309"/>
    </row>
    <row r="76" spans="102:103" ht="18.75">
      <c r="CX76" s="309"/>
      <c r="CY76" s="309"/>
    </row>
    <row r="77" spans="102:103" ht="18.75">
      <c r="CX77" s="309"/>
      <c r="CY77" s="309"/>
    </row>
    <row r="78" spans="102:103" ht="18.75">
      <c r="CX78" s="309"/>
      <c r="CY78" s="309"/>
    </row>
    <row r="79" spans="102:103" ht="18.75">
      <c r="CX79" s="309"/>
      <c r="CY79" s="309"/>
    </row>
    <row r="80" spans="102:103" ht="18.75">
      <c r="CX80" s="309"/>
      <c r="CY80" s="309"/>
    </row>
    <row r="81" spans="102:103" ht="18.75">
      <c r="CX81" s="309"/>
      <c r="CY81" s="309"/>
    </row>
    <row r="82" spans="102:103" ht="18.75">
      <c r="CX82" s="309"/>
      <c r="CY82" s="309"/>
    </row>
    <row r="83" spans="102:103" ht="18.75">
      <c r="CX83" s="309"/>
      <c r="CY83" s="309"/>
    </row>
    <row r="84" spans="102:103" ht="18.75">
      <c r="CX84" s="309"/>
      <c r="CY84" s="309"/>
    </row>
    <row r="85" spans="102:103" ht="18.75">
      <c r="CX85" s="309"/>
      <c r="CY85" s="309"/>
    </row>
    <row r="368" spans="2:80" ht="18.75">
      <c r="B368" s="310"/>
      <c r="C368" s="310"/>
      <c r="D368" s="311"/>
      <c r="E368" s="311"/>
      <c r="F368" s="311"/>
      <c r="G368" s="311"/>
      <c r="H368" s="311"/>
      <c r="I368" s="311"/>
      <c r="J368" s="311"/>
      <c r="K368" s="311"/>
      <c r="L368" s="311"/>
      <c r="M368" s="311"/>
      <c r="N368" s="311"/>
      <c r="O368" s="311"/>
      <c r="P368" s="311"/>
      <c r="Q368" s="311"/>
      <c r="R368" s="312"/>
      <c r="S368" s="312"/>
      <c r="T368" s="312"/>
      <c r="U368" s="312"/>
      <c r="V368" s="312"/>
      <c r="W368" s="313"/>
      <c r="X368" s="313"/>
      <c r="Y368" s="313"/>
      <c r="Z368" s="313"/>
      <c r="AA368" s="313"/>
      <c r="AB368" s="313"/>
      <c r="AC368" s="313"/>
      <c r="AD368" s="313"/>
      <c r="AE368" s="313"/>
      <c r="AF368" s="313"/>
      <c r="AG368" s="313"/>
      <c r="AH368" s="314"/>
      <c r="AI368" s="314"/>
      <c r="AJ368" s="313"/>
      <c r="AK368" s="313"/>
      <c r="AL368" s="313"/>
      <c r="AM368" s="313"/>
      <c r="AN368" s="313"/>
      <c r="AO368" s="313"/>
      <c r="AP368" s="313"/>
      <c r="AQ368" s="313"/>
      <c r="AR368" s="313"/>
      <c r="AS368" s="313"/>
      <c r="AT368" s="313"/>
      <c r="AU368" s="313"/>
      <c r="AV368" s="313"/>
      <c r="AW368" s="313"/>
      <c r="AX368" s="313"/>
      <c r="AY368" s="313"/>
      <c r="AZ368" s="313"/>
      <c r="BA368" s="313"/>
      <c r="BB368" s="313"/>
      <c r="BC368" s="313"/>
      <c r="BD368" s="313"/>
      <c r="BE368" s="313"/>
      <c r="BF368" s="313"/>
      <c r="BG368" s="313"/>
      <c r="BH368" s="313"/>
      <c r="BI368" s="313"/>
      <c r="BJ368" s="313"/>
      <c r="BK368" s="313"/>
      <c r="BL368" s="313"/>
      <c r="BM368" s="313"/>
      <c r="BN368" s="313"/>
      <c r="BO368" s="313"/>
      <c r="BP368" s="313"/>
      <c r="BQ368" s="313"/>
      <c r="BR368" s="313"/>
      <c r="BS368" s="313"/>
      <c r="BT368" s="313"/>
      <c r="BU368" s="313"/>
      <c r="BV368" s="313"/>
      <c r="BW368" s="313"/>
      <c r="BX368" s="313"/>
      <c r="BY368" s="313"/>
      <c r="BZ368" s="313"/>
      <c r="CA368" s="313"/>
      <c r="CB368" s="313"/>
    </row>
    <row r="369" spans="2:80" ht="18.75">
      <c r="B369" s="310"/>
      <c r="C369" s="310"/>
      <c r="D369" s="311"/>
      <c r="E369" s="311"/>
      <c r="F369" s="311"/>
      <c r="G369" s="311"/>
      <c r="H369" s="311"/>
      <c r="I369" s="311"/>
      <c r="J369" s="311"/>
      <c r="K369" s="311"/>
      <c r="L369" s="311"/>
      <c r="M369" s="311"/>
      <c r="N369" s="311"/>
      <c r="O369" s="311"/>
      <c r="P369" s="311"/>
      <c r="Q369" s="311"/>
      <c r="R369" s="312"/>
      <c r="S369" s="312"/>
      <c r="T369" s="312"/>
      <c r="U369" s="312"/>
      <c r="V369" s="312"/>
      <c r="W369" s="313"/>
      <c r="X369" s="313"/>
      <c r="Y369" s="313"/>
      <c r="Z369" s="313"/>
      <c r="AA369" s="313"/>
      <c r="AB369" s="313"/>
      <c r="AC369" s="313"/>
      <c r="AD369" s="313"/>
      <c r="AE369" s="313"/>
      <c r="AF369" s="313"/>
      <c r="AG369" s="313"/>
      <c r="AH369" s="314"/>
      <c r="AI369" s="314"/>
      <c r="AJ369" s="313"/>
      <c r="AK369" s="313"/>
      <c r="AL369" s="313"/>
      <c r="AM369" s="313"/>
      <c r="AN369" s="313"/>
      <c r="AO369" s="313"/>
      <c r="AP369" s="313"/>
      <c r="AQ369" s="313"/>
      <c r="AR369" s="313"/>
      <c r="AS369" s="313"/>
      <c r="AT369" s="313"/>
      <c r="AU369" s="313"/>
      <c r="AV369" s="313"/>
      <c r="AW369" s="313"/>
      <c r="AX369" s="313"/>
      <c r="AY369" s="313"/>
      <c r="AZ369" s="313"/>
      <c r="BA369" s="313"/>
      <c r="BB369" s="313"/>
      <c r="BC369" s="313"/>
      <c r="BD369" s="313"/>
      <c r="BE369" s="313"/>
      <c r="BF369" s="313"/>
      <c r="BG369" s="313"/>
      <c r="BH369" s="313"/>
      <c r="BI369" s="313"/>
      <c r="BJ369" s="313"/>
      <c r="BK369" s="313"/>
      <c r="BL369" s="313"/>
      <c r="BM369" s="313"/>
      <c r="BN369" s="313"/>
      <c r="BO369" s="313"/>
      <c r="BP369" s="313"/>
      <c r="BQ369" s="313"/>
      <c r="BR369" s="313"/>
      <c r="BS369" s="313"/>
      <c r="BT369" s="313"/>
      <c r="BU369" s="313"/>
      <c r="BV369" s="313"/>
      <c r="BW369" s="313"/>
      <c r="BX369" s="313"/>
      <c r="BY369" s="313"/>
      <c r="BZ369" s="313"/>
      <c r="CA369" s="313"/>
      <c r="CB369" s="313"/>
    </row>
    <row r="370" spans="2:80" ht="18.75">
      <c r="B370" s="310"/>
      <c r="C370" s="310"/>
      <c r="D370" s="311"/>
      <c r="E370" s="311"/>
      <c r="F370" s="311"/>
      <c r="G370" s="311"/>
      <c r="H370" s="311"/>
      <c r="I370" s="311"/>
      <c r="J370" s="311"/>
      <c r="K370" s="311"/>
      <c r="L370" s="311"/>
      <c r="M370" s="311"/>
      <c r="N370" s="311"/>
      <c r="O370" s="311"/>
      <c r="P370" s="311"/>
      <c r="Q370" s="311"/>
      <c r="R370" s="312"/>
      <c r="S370" s="312"/>
      <c r="T370" s="312"/>
      <c r="U370" s="312"/>
      <c r="V370" s="312"/>
      <c r="W370" s="313"/>
      <c r="X370" s="313"/>
      <c r="Y370" s="313"/>
      <c r="Z370" s="313"/>
      <c r="AA370" s="313"/>
      <c r="AB370" s="313"/>
      <c r="AC370" s="313"/>
      <c r="AD370" s="313"/>
      <c r="AE370" s="313"/>
      <c r="AF370" s="313"/>
      <c r="AG370" s="313"/>
      <c r="AH370" s="314"/>
      <c r="AI370" s="314"/>
      <c r="AJ370" s="313"/>
      <c r="AK370" s="313"/>
      <c r="AL370" s="313"/>
      <c r="AM370" s="313"/>
      <c r="AN370" s="313"/>
      <c r="AO370" s="313"/>
      <c r="AP370" s="313"/>
      <c r="AQ370" s="313"/>
      <c r="AR370" s="313"/>
      <c r="AS370" s="313"/>
      <c r="AT370" s="313"/>
      <c r="AU370" s="313"/>
      <c r="AV370" s="313"/>
      <c r="AW370" s="313"/>
      <c r="AX370" s="313"/>
      <c r="AY370" s="313"/>
      <c r="AZ370" s="313"/>
      <c r="BA370" s="313"/>
      <c r="BB370" s="313"/>
      <c r="BC370" s="313"/>
      <c r="BD370" s="313"/>
      <c r="BE370" s="313"/>
      <c r="BF370" s="313"/>
      <c r="BG370" s="313"/>
      <c r="BH370" s="313"/>
      <c r="BI370" s="313"/>
      <c r="BJ370" s="313"/>
      <c r="BK370" s="313"/>
      <c r="BL370" s="313"/>
      <c r="BM370" s="313"/>
      <c r="BN370" s="313"/>
      <c r="BO370" s="313"/>
      <c r="BP370" s="313"/>
      <c r="BQ370" s="313"/>
      <c r="BR370" s="313"/>
      <c r="BS370" s="313"/>
      <c r="BT370" s="313"/>
      <c r="BU370" s="313"/>
      <c r="BV370" s="313"/>
      <c r="BW370" s="313"/>
      <c r="BX370" s="313"/>
      <c r="BY370" s="313"/>
      <c r="BZ370" s="313"/>
      <c r="CA370" s="313"/>
      <c r="CB370" s="313"/>
    </row>
    <row r="371" spans="2:80" ht="18.75">
      <c r="B371" s="310"/>
      <c r="C371" s="310"/>
      <c r="D371" s="311"/>
      <c r="E371" s="311"/>
      <c r="F371" s="311"/>
      <c r="G371" s="311"/>
      <c r="H371" s="311"/>
      <c r="I371" s="311"/>
      <c r="J371" s="311"/>
      <c r="K371" s="311"/>
      <c r="L371" s="311"/>
      <c r="M371" s="311"/>
      <c r="N371" s="311"/>
      <c r="O371" s="311"/>
      <c r="P371" s="311"/>
      <c r="Q371" s="311"/>
      <c r="R371" s="312"/>
      <c r="S371" s="312"/>
      <c r="T371" s="312"/>
      <c r="U371" s="312"/>
      <c r="V371" s="312"/>
      <c r="W371" s="313"/>
      <c r="X371" s="313"/>
      <c r="Y371" s="313"/>
      <c r="Z371" s="313"/>
      <c r="AA371" s="313"/>
      <c r="AB371" s="313"/>
      <c r="AC371" s="313"/>
      <c r="AD371" s="313"/>
      <c r="AE371" s="313"/>
      <c r="AF371" s="313"/>
      <c r="AG371" s="313"/>
      <c r="AH371" s="314"/>
      <c r="AI371" s="314"/>
      <c r="AJ371" s="313"/>
      <c r="AK371" s="313"/>
      <c r="AL371" s="313"/>
      <c r="AM371" s="313"/>
      <c r="AN371" s="313"/>
      <c r="AO371" s="313"/>
      <c r="AP371" s="313"/>
      <c r="AQ371" s="313"/>
      <c r="AR371" s="313"/>
      <c r="AS371" s="313"/>
      <c r="AT371" s="313"/>
      <c r="AU371" s="313"/>
      <c r="AV371" s="313"/>
      <c r="AW371" s="313"/>
      <c r="AX371" s="313"/>
      <c r="AY371" s="313"/>
      <c r="AZ371" s="313"/>
      <c r="BA371" s="313"/>
      <c r="BB371" s="313"/>
      <c r="BC371" s="313"/>
      <c r="BD371" s="313"/>
      <c r="BE371" s="313"/>
      <c r="BF371" s="313"/>
      <c r="BG371" s="313"/>
      <c r="BH371" s="313"/>
      <c r="BI371" s="313"/>
      <c r="BJ371" s="313"/>
      <c r="BK371" s="313"/>
      <c r="BL371" s="313"/>
      <c r="BM371" s="313"/>
      <c r="BN371" s="313"/>
      <c r="BO371" s="313"/>
      <c r="BP371" s="313"/>
      <c r="BQ371" s="313"/>
      <c r="BR371" s="313"/>
      <c r="BS371" s="313"/>
      <c r="BT371" s="313"/>
      <c r="BU371" s="313"/>
      <c r="BV371" s="313"/>
      <c r="BW371" s="313"/>
      <c r="BX371" s="313"/>
      <c r="BY371" s="313"/>
      <c r="BZ371" s="313"/>
      <c r="CA371" s="313"/>
      <c r="CB371" s="313"/>
    </row>
    <row r="372" spans="2:80" ht="18.75">
      <c r="B372" s="310"/>
      <c r="C372" s="310"/>
      <c r="D372" s="311"/>
      <c r="E372" s="311"/>
      <c r="F372" s="311"/>
      <c r="G372" s="311"/>
      <c r="H372" s="311"/>
      <c r="I372" s="311"/>
      <c r="J372" s="311"/>
      <c r="K372" s="311"/>
      <c r="L372" s="311"/>
      <c r="M372" s="311"/>
      <c r="N372" s="311"/>
      <c r="O372" s="311"/>
      <c r="P372" s="311"/>
      <c r="Q372" s="311"/>
      <c r="R372" s="312"/>
      <c r="S372" s="312"/>
      <c r="T372" s="312"/>
      <c r="U372" s="312"/>
      <c r="V372" s="312"/>
      <c r="W372" s="313"/>
      <c r="X372" s="313"/>
      <c r="Y372" s="313"/>
      <c r="Z372" s="313"/>
      <c r="AA372" s="313"/>
      <c r="AB372" s="313"/>
      <c r="AC372" s="313"/>
      <c r="AD372" s="313"/>
      <c r="AE372" s="313"/>
      <c r="AF372" s="313"/>
      <c r="AG372" s="313"/>
      <c r="AH372" s="314"/>
      <c r="AI372" s="314"/>
      <c r="AJ372" s="313"/>
      <c r="AK372" s="313"/>
      <c r="AL372" s="313"/>
      <c r="AM372" s="313"/>
      <c r="AN372" s="313"/>
      <c r="AO372" s="313"/>
      <c r="AP372" s="313"/>
      <c r="AQ372" s="313"/>
      <c r="AR372" s="313"/>
      <c r="AS372" s="313"/>
      <c r="AT372" s="313"/>
      <c r="AU372" s="313"/>
      <c r="AV372" s="313"/>
      <c r="AW372" s="313"/>
      <c r="AX372" s="313"/>
      <c r="AY372" s="313"/>
      <c r="AZ372" s="313"/>
      <c r="BA372" s="313"/>
      <c r="BB372" s="313"/>
      <c r="BC372" s="313"/>
      <c r="BD372" s="313"/>
      <c r="BE372" s="313"/>
      <c r="BF372" s="313"/>
      <c r="BG372" s="313"/>
      <c r="BH372" s="313"/>
      <c r="BI372" s="313"/>
      <c r="BJ372" s="313"/>
      <c r="BK372" s="313"/>
      <c r="BL372" s="313"/>
      <c r="BM372" s="313"/>
      <c r="BN372" s="313"/>
      <c r="BO372" s="313"/>
      <c r="BP372" s="313"/>
      <c r="BQ372" s="313"/>
      <c r="BR372" s="313"/>
      <c r="BS372" s="313"/>
      <c r="BT372" s="313"/>
      <c r="BU372" s="313"/>
      <c r="BV372" s="313"/>
      <c r="BW372" s="313"/>
      <c r="BX372" s="313"/>
      <c r="BY372" s="313"/>
      <c r="BZ372" s="313"/>
      <c r="CA372" s="313"/>
      <c r="CB372" s="313"/>
    </row>
    <row r="373" spans="2:80" ht="18.75">
      <c r="B373" s="310"/>
      <c r="C373" s="310"/>
      <c r="D373" s="311"/>
      <c r="E373" s="311"/>
      <c r="F373" s="311"/>
      <c r="G373" s="311"/>
      <c r="H373" s="311"/>
      <c r="I373" s="311"/>
      <c r="J373" s="311"/>
      <c r="K373" s="311"/>
      <c r="L373" s="311"/>
      <c r="M373" s="311"/>
      <c r="N373" s="311"/>
      <c r="O373" s="311"/>
      <c r="P373" s="311"/>
      <c r="Q373" s="311"/>
      <c r="R373" s="312"/>
      <c r="S373" s="312"/>
      <c r="T373" s="312"/>
      <c r="U373" s="312"/>
      <c r="V373" s="312"/>
      <c r="W373" s="313"/>
      <c r="X373" s="313"/>
      <c r="Y373" s="313"/>
      <c r="Z373" s="313"/>
      <c r="AA373" s="313"/>
      <c r="AB373" s="313"/>
      <c r="AC373" s="313"/>
      <c r="AD373" s="313"/>
      <c r="AE373" s="313"/>
      <c r="AF373" s="313"/>
      <c r="AG373" s="313"/>
      <c r="AH373" s="314"/>
      <c r="AI373" s="314"/>
      <c r="AJ373" s="313"/>
      <c r="AK373" s="313"/>
      <c r="AL373" s="313"/>
      <c r="AM373" s="313"/>
      <c r="AN373" s="313"/>
      <c r="AO373" s="313"/>
      <c r="AP373" s="313"/>
      <c r="AQ373" s="313"/>
      <c r="AR373" s="313"/>
      <c r="AS373" s="313"/>
      <c r="AT373" s="313"/>
      <c r="AU373" s="313"/>
      <c r="AV373" s="313"/>
      <c r="AW373" s="313"/>
      <c r="AX373" s="313"/>
      <c r="AY373" s="313"/>
      <c r="AZ373" s="313"/>
      <c r="BA373" s="313"/>
      <c r="BB373" s="313"/>
      <c r="BC373" s="313"/>
      <c r="BD373" s="313"/>
      <c r="BE373" s="313"/>
      <c r="BF373" s="313"/>
      <c r="BG373" s="313"/>
      <c r="BH373" s="313"/>
      <c r="BI373" s="313"/>
      <c r="BJ373" s="313"/>
      <c r="BK373" s="313"/>
      <c r="BL373" s="313"/>
      <c r="BM373" s="313"/>
      <c r="BN373" s="313"/>
      <c r="BO373" s="313"/>
      <c r="BP373" s="313"/>
      <c r="BQ373" s="313"/>
      <c r="BR373" s="313"/>
      <c r="BS373" s="313"/>
      <c r="BT373" s="313"/>
      <c r="BU373" s="313"/>
      <c r="BV373" s="313"/>
      <c r="BW373" s="313"/>
      <c r="BX373" s="313"/>
      <c r="BY373" s="313"/>
      <c r="BZ373" s="313"/>
      <c r="CA373" s="313"/>
      <c r="CB373" s="313"/>
    </row>
    <row r="374" spans="2:80" ht="18.75">
      <c r="B374" s="310"/>
      <c r="C374" s="310"/>
      <c r="D374" s="311"/>
      <c r="E374" s="311"/>
      <c r="F374" s="311"/>
      <c r="G374" s="311"/>
      <c r="H374" s="311"/>
      <c r="I374" s="311"/>
      <c r="J374" s="311"/>
      <c r="K374" s="311"/>
      <c r="L374" s="311"/>
      <c r="M374" s="311"/>
      <c r="N374" s="311"/>
      <c r="O374" s="311"/>
      <c r="P374" s="311"/>
      <c r="Q374" s="311"/>
      <c r="R374" s="312"/>
      <c r="S374" s="312"/>
      <c r="T374" s="312"/>
      <c r="U374" s="312"/>
      <c r="V374" s="312"/>
      <c r="W374" s="313"/>
      <c r="X374" s="313"/>
      <c r="Y374" s="313"/>
      <c r="Z374" s="313"/>
      <c r="AA374" s="313"/>
      <c r="AB374" s="313"/>
      <c r="AC374" s="313"/>
      <c r="AD374" s="313"/>
      <c r="AE374" s="313"/>
      <c r="AF374" s="313"/>
      <c r="AG374" s="313"/>
      <c r="AH374" s="314"/>
      <c r="AI374" s="314"/>
      <c r="AJ374" s="313"/>
      <c r="AK374" s="313"/>
      <c r="AL374" s="313"/>
      <c r="AM374" s="313"/>
      <c r="AN374" s="313"/>
      <c r="AO374" s="313"/>
      <c r="AP374" s="313"/>
      <c r="AQ374" s="313"/>
      <c r="AR374" s="313"/>
      <c r="AS374" s="313"/>
      <c r="AT374" s="313"/>
      <c r="AU374" s="313"/>
      <c r="AV374" s="313"/>
      <c r="AW374" s="313"/>
      <c r="AX374" s="313"/>
      <c r="AY374" s="313"/>
      <c r="AZ374" s="313"/>
      <c r="BA374" s="313"/>
      <c r="BB374" s="313"/>
      <c r="BC374" s="313"/>
      <c r="BD374" s="313"/>
      <c r="BE374" s="313"/>
      <c r="BF374" s="313"/>
      <c r="BG374" s="313"/>
      <c r="BH374" s="313"/>
      <c r="BI374" s="313"/>
      <c r="BJ374" s="313"/>
      <c r="BK374" s="313"/>
      <c r="BL374" s="313"/>
      <c r="BM374" s="313"/>
      <c r="BN374" s="313"/>
      <c r="BO374" s="313"/>
      <c r="BP374" s="313"/>
      <c r="BQ374" s="313"/>
      <c r="BR374" s="313"/>
      <c r="BS374" s="313"/>
      <c r="BT374" s="313"/>
      <c r="BU374" s="313"/>
      <c r="BV374" s="313"/>
      <c r="BW374" s="313"/>
      <c r="BX374" s="313"/>
      <c r="BY374" s="313"/>
      <c r="BZ374" s="313"/>
      <c r="CA374" s="313"/>
      <c r="CB374" s="313"/>
    </row>
    <row r="375" spans="2:80" ht="18.75">
      <c r="B375" s="310"/>
      <c r="C375" s="310"/>
      <c r="D375" s="311"/>
      <c r="E375" s="311"/>
      <c r="F375" s="311"/>
      <c r="G375" s="311"/>
      <c r="H375" s="311"/>
      <c r="I375" s="311"/>
      <c r="J375" s="311"/>
      <c r="K375" s="311"/>
      <c r="L375" s="311"/>
      <c r="M375" s="311"/>
      <c r="N375" s="311"/>
      <c r="O375" s="311"/>
      <c r="P375" s="311"/>
      <c r="Q375" s="311"/>
      <c r="R375" s="312"/>
      <c r="S375" s="312"/>
      <c r="T375" s="312"/>
      <c r="U375" s="312"/>
      <c r="V375" s="312"/>
      <c r="W375" s="313"/>
      <c r="X375" s="313"/>
      <c r="Y375" s="313"/>
      <c r="Z375" s="313"/>
      <c r="AA375" s="313"/>
      <c r="AB375" s="313"/>
      <c r="AC375" s="313"/>
      <c r="AD375" s="313"/>
      <c r="AE375" s="313"/>
      <c r="AF375" s="313"/>
      <c r="AG375" s="313"/>
      <c r="AH375" s="314"/>
      <c r="AI375" s="314"/>
      <c r="AJ375" s="313"/>
      <c r="AK375" s="313"/>
      <c r="AL375" s="313"/>
      <c r="AM375" s="313"/>
      <c r="AN375" s="313"/>
      <c r="AO375" s="313"/>
      <c r="AP375" s="313"/>
      <c r="AQ375" s="313"/>
      <c r="AR375" s="313"/>
      <c r="AS375" s="313"/>
      <c r="AT375" s="313"/>
      <c r="AU375" s="313"/>
      <c r="AV375" s="313"/>
      <c r="AW375" s="313"/>
      <c r="AX375" s="313"/>
      <c r="AY375" s="313"/>
      <c r="AZ375" s="313"/>
      <c r="BA375" s="313"/>
      <c r="BB375" s="313"/>
      <c r="BC375" s="313"/>
      <c r="BD375" s="313"/>
      <c r="BE375" s="313"/>
      <c r="BF375" s="313"/>
      <c r="BG375" s="313"/>
      <c r="BH375" s="313"/>
      <c r="BI375" s="313"/>
      <c r="BJ375" s="313"/>
      <c r="BK375" s="313"/>
      <c r="BL375" s="313"/>
      <c r="BM375" s="313"/>
      <c r="BN375" s="313"/>
      <c r="BO375" s="313"/>
      <c r="BP375" s="313"/>
      <c r="BQ375" s="313"/>
      <c r="BR375" s="313"/>
      <c r="BS375" s="313"/>
      <c r="BT375" s="313"/>
      <c r="BU375" s="313"/>
      <c r="BV375" s="313"/>
      <c r="BW375" s="313"/>
      <c r="BX375" s="313"/>
      <c r="BY375" s="313"/>
      <c r="BZ375" s="313"/>
      <c r="CA375" s="313"/>
      <c r="CB375" s="313"/>
    </row>
    <row r="376" spans="2:80" ht="18.75">
      <c r="B376" s="310"/>
      <c r="C376" s="310"/>
      <c r="D376" s="311"/>
      <c r="E376" s="311"/>
      <c r="F376" s="311"/>
      <c r="G376" s="311"/>
      <c r="H376" s="311"/>
      <c r="I376" s="311"/>
      <c r="J376" s="311"/>
      <c r="K376" s="311"/>
      <c r="L376" s="311"/>
      <c r="M376" s="311"/>
      <c r="N376" s="311"/>
      <c r="O376" s="311"/>
      <c r="P376" s="311"/>
      <c r="Q376" s="311"/>
      <c r="R376" s="312"/>
      <c r="S376" s="312"/>
      <c r="T376" s="312"/>
      <c r="U376" s="312"/>
      <c r="V376" s="312"/>
      <c r="W376" s="313"/>
      <c r="X376" s="313"/>
      <c r="Y376" s="313"/>
      <c r="Z376" s="313"/>
      <c r="AA376" s="313"/>
      <c r="AB376" s="313"/>
      <c r="AC376" s="313"/>
      <c r="AD376" s="313"/>
      <c r="AE376" s="313"/>
      <c r="AF376" s="313"/>
      <c r="AG376" s="313"/>
      <c r="AH376" s="314"/>
      <c r="AI376" s="314"/>
      <c r="AJ376" s="313"/>
      <c r="AK376" s="313"/>
      <c r="AL376" s="313"/>
      <c r="AM376" s="313"/>
      <c r="AN376" s="313"/>
      <c r="AO376" s="313"/>
      <c r="AP376" s="313"/>
      <c r="AQ376" s="313"/>
      <c r="AR376" s="313"/>
      <c r="AS376" s="313"/>
      <c r="AT376" s="313"/>
      <c r="AU376" s="313"/>
      <c r="AV376" s="313"/>
      <c r="AW376" s="313"/>
      <c r="AX376" s="313"/>
      <c r="AY376" s="313"/>
      <c r="AZ376" s="313"/>
      <c r="BA376" s="313"/>
      <c r="BB376" s="313"/>
      <c r="BC376" s="313"/>
      <c r="BD376" s="313"/>
      <c r="BE376" s="313"/>
      <c r="BF376" s="313"/>
      <c r="BG376" s="313"/>
      <c r="BH376" s="313"/>
      <c r="BI376" s="313"/>
      <c r="BJ376" s="313"/>
      <c r="BK376" s="313"/>
      <c r="BL376" s="313"/>
      <c r="BM376" s="313"/>
      <c r="BN376" s="313"/>
      <c r="BO376" s="313"/>
      <c r="BP376" s="313"/>
      <c r="BQ376" s="313"/>
      <c r="BR376" s="313"/>
      <c r="BS376" s="313"/>
      <c r="BT376" s="313"/>
      <c r="BU376" s="313"/>
      <c r="BV376" s="313"/>
      <c r="BW376" s="313"/>
      <c r="BX376" s="313"/>
      <c r="BY376" s="313"/>
      <c r="BZ376" s="313"/>
      <c r="CA376" s="313"/>
      <c r="CB376" s="313"/>
    </row>
    <row r="377" spans="2:80" ht="18.75">
      <c r="B377" s="310"/>
      <c r="C377" s="310"/>
      <c r="D377" s="311"/>
      <c r="E377" s="311"/>
      <c r="F377" s="311"/>
      <c r="G377" s="311"/>
      <c r="H377" s="311"/>
      <c r="I377" s="311"/>
      <c r="J377" s="311"/>
      <c r="K377" s="311"/>
      <c r="L377" s="311"/>
      <c r="M377" s="311"/>
      <c r="N377" s="311"/>
      <c r="O377" s="311"/>
      <c r="P377" s="311"/>
      <c r="Q377" s="311"/>
      <c r="R377" s="312"/>
      <c r="S377" s="312"/>
      <c r="T377" s="312"/>
      <c r="U377" s="312"/>
      <c r="V377" s="312"/>
      <c r="W377" s="313"/>
      <c r="X377" s="313"/>
      <c r="Y377" s="313"/>
      <c r="Z377" s="313"/>
      <c r="AA377" s="313"/>
      <c r="AB377" s="313"/>
      <c r="AC377" s="313"/>
      <c r="AD377" s="313"/>
      <c r="AE377" s="313"/>
      <c r="AF377" s="313"/>
      <c r="AG377" s="313"/>
      <c r="AH377" s="314"/>
      <c r="AI377" s="314"/>
      <c r="AJ377" s="313"/>
      <c r="AK377" s="313"/>
      <c r="AL377" s="313"/>
      <c r="AM377" s="313"/>
      <c r="AN377" s="313"/>
      <c r="AO377" s="313"/>
      <c r="AP377" s="313"/>
      <c r="AQ377" s="313"/>
      <c r="AR377" s="313"/>
      <c r="AS377" s="313"/>
      <c r="AT377" s="313"/>
      <c r="AU377" s="313"/>
      <c r="AV377" s="313"/>
      <c r="AW377" s="313"/>
      <c r="AX377" s="313"/>
      <c r="AY377" s="313"/>
      <c r="AZ377" s="313"/>
      <c r="BA377" s="313"/>
      <c r="BB377" s="313"/>
      <c r="BC377" s="313"/>
      <c r="BD377" s="313"/>
      <c r="BE377" s="313"/>
      <c r="BF377" s="313"/>
      <c r="BG377" s="313"/>
      <c r="BH377" s="313"/>
      <c r="BI377" s="313"/>
      <c r="BJ377" s="313"/>
      <c r="BK377" s="313"/>
      <c r="BL377" s="313"/>
      <c r="BM377" s="313"/>
      <c r="BN377" s="313"/>
      <c r="BO377" s="313"/>
      <c r="BP377" s="313"/>
      <c r="BQ377" s="313"/>
      <c r="BR377" s="313"/>
      <c r="BS377" s="313"/>
      <c r="BT377" s="313"/>
      <c r="BU377" s="313"/>
      <c r="BV377" s="313"/>
      <c r="BW377" s="313"/>
      <c r="BX377" s="313"/>
      <c r="BY377" s="313"/>
      <c r="BZ377" s="313"/>
      <c r="CA377" s="313"/>
      <c r="CB377" s="313"/>
    </row>
    <row r="378" spans="2:80" ht="18.75">
      <c r="B378" s="310"/>
      <c r="C378" s="310"/>
      <c r="D378" s="311"/>
      <c r="E378" s="311"/>
      <c r="F378" s="311"/>
      <c r="G378" s="311"/>
      <c r="H378" s="311"/>
      <c r="I378" s="311"/>
      <c r="J378" s="311"/>
      <c r="K378" s="311"/>
      <c r="L378" s="311"/>
      <c r="M378" s="311"/>
      <c r="N378" s="311"/>
      <c r="O378" s="311"/>
      <c r="P378" s="311"/>
      <c r="Q378" s="311"/>
      <c r="R378" s="312"/>
      <c r="S378" s="312"/>
      <c r="T378" s="312"/>
      <c r="U378" s="312"/>
      <c r="V378" s="312"/>
      <c r="W378" s="313"/>
      <c r="X378" s="313"/>
      <c r="Y378" s="313"/>
      <c r="Z378" s="313"/>
      <c r="AA378" s="313"/>
      <c r="AB378" s="313"/>
      <c r="AC378" s="313"/>
      <c r="AD378" s="313"/>
      <c r="AE378" s="313"/>
      <c r="AF378" s="313"/>
      <c r="AG378" s="313"/>
      <c r="AH378" s="314"/>
      <c r="AI378" s="314"/>
      <c r="AJ378" s="313"/>
      <c r="AK378" s="313"/>
      <c r="AL378" s="313"/>
      <c r="AM378" s="313"/>
      <c r="AN378" s="313"/>
      <c r="AO378" s="313"/>
      <c r="AP378" s="313"/>
      <c r="AQ378" s="313"/>
      <c r="AR378" s="313"/>
      <c r="AS378" s="313"/>
      <c r="AT378" s="313"/>
      <c r="AU378" s="313"/>
      <c r="AV378" s="313"/>
      <c r="AW378" s="313"/>
      <c r="AX378" s="313"/>
      <c r="AY378" s="313"/>
      <c r="AZ378" s="313"/>
      <c r="BA378" s="313"/>
      <c r="BB378" s="313"/>
      <c r="BC378" s="313"/>
      <c r="BD378" s="313"/>
      <c r="BE378" s="313"/>
      <c r="BF378" s="313"/>
      <c r="BG378" s="313"/>
      <c r="BH378" s="313"/>
      <c r="BI378" s="313"/>
      <c r="BJ378" s="313"/>
      <c r="BK378" s="313"/>
      <c r="BL378" s="313"/>
      <c r="BM378" s="313"/>
      <c r="BN378" s="313"/>
      <c r="BO378" s="313"/>
      <c r="BP378" s="313"/>
      <c r="BQ378" s="313"/>
      <c r="BR378" s="313"/>
      <c r="BS378" s="313"/>
      <c r="BT378" s="313"/>
      <c r="BU378" s="313"/>
      <c r="BV378" s="313"/>
      <c r="BW378" s="313"/>
      <c r="BX378" s="313"/>
      <c r="BY378" s="313"/>
      <c r="BZ378" s="313"/>
      <c r="CA378" s="313"/>
      <c r="CB378" s="313"/>
    </row>
    <row r="379" spans="2:80" ht="18.75">
      <c r="B379" s="310"/>
      <c r="C379" s="310"/>
      <c r="D379" s="311"/>
      <c r="E379" s="311"/>
      <c r="F379" s="311"/>
      <c r="G379" s="311"/>
      <c r="H379" s="311"/>
      <c r="I379" s="311"/>
      <c r="J379" s="311"/>
      <c r="K379" s="311"/>
      <c r="L379" s="311"/>
      <c r="M379" s="311"/>
      <c r="N379" s="311"/>
      <c r="O379" s="311"/>
      <c r="P379" s="311"/>
      <c r="Q379" s="311"/>
      <c r="R379" s="312"/>
      <c r="S379" s="312"/>
      <c r="T379" s="312"/>
      <c r="U379" s="312"/>
      <c r="V379" s="312"/>
      <c r="W379" s="313"/>
      <c r="X379" s="313"/>
      <c r="Y379" s="313"/>
      <c r="Z379" s="313"/>
      <c r="AA379" s="313"/>
      <c r="AB379" s="313"/>
      <c r="AC379" s="313"/>
      <c r="AD379" s="313"/>
      <c r="AE379" s="313"/>
      <c r="AF379" s="313"/>
      <c r="AG379" s="313"/>
      <c r="AH379" s="314"/>
      <c r="AI379" s="314"/>
      <c r="AJ379" s="313"/>
      <c r="AK379" s="313"/>
      <c r="AL379" s="313"/>
      <c r="AM379" s="313"/>
      <c r="AN379" s="313"/>
      <c r="AO379" s="313"/>
      <c r="AP379" s="313"/>
      <c r="AQ379" s="313"/>
      <c r="AR379" s="313"/>
      <c r="AS379" s="313"/>
      <c r="AT379" s="313"/>
      <c r="AU379" s="313"/>
      <c r="AV379" s="313"/>
      <c r="AW379" s="313"/>
      <c r="AX379" s="313"/>
      <c r="AY379" s="313"/>
      <c r="AZ379" s="313"/>
      <c r="BA379" s="313"/>
      <c r="BB379" s="313"/>
      <c r="BC379" s="313"/>
      <c r="BD379" s="313"/>
      <c r="BE379" s="313"/>
      <c r="BF379" s="313"/>
      <c r="BG379" s="313"/>
      <c r="BH379" s="313"/>
      <c r="BI379" s="313"/>
      <c r="BJ379" s="313"/>
      <c r="BK379" s="313"/>
      <c r="BL379" s="313"/>
      <c r="BM379" s="313"/>
      <c r="BN379" s="313"/>
      <c r="BO379" s="313"/>
      <c r="BP379" s="313"/>
      <c r="BQ379" s="313"/>
      <c r="BR379" s="313"/>
      <c r="BS379" s="313"/>
      <c r="BT379" s="313"/>
      <c r="BU379" s="313"/>
      <c r="BV379" s="313"/>
      <c r="BW379" s="313"/>
      <c r="BX379" s="313"/>
      <c r="BY379" s="313"/>
      <c r="BZ379" s="313"/>
      <c r="CA379" s="313"/>
      <c r="CB379" s="313"/>
    </row>
    <row r="380" spans="2:80" ht="18.75">
      <c r="B380" s="310"/>
      <c r="C380" s="310"/>
      <c r="D380" s="311"/>
      <c r="E380" s="311"/>
      <c r="F380" s="311"/>
      <c r="G380" s="311"/>
      <c r="H380" s="311"/>
      <c r="I380" s="311"/>
      <c r="J380" s="311"/>
      <c r="K380" s="311"/>
      <c r="L380" s="311"/>
      <c r="M380" s="311"/>
      <c r="N380" s="311"/>
      <c r="O380" s="311"/>
      <c r="P380" s="311"/>
      <c r="Q380" s="311"/>
      <c r="R380" s="312"/>
      <c r="S380" s="312"/>
      <c r="T380" s="312"/>
      <c r="U380" s="312"/>
      <c r="V380" s="312"/>
      <c r="W380" s="313"/>
      <c r="X380" s="313"/>
      <c r="Y380" s="313"/>
      <c r="Z380" s="313"/>
      <c r="AA380" s="313"/>
      <c r="AB380" s="313"/>
      <c r="AC380" s="313"/>
      <c r="AD380" s="313"/>
      <c r="AE380" s="313"/>
      <c r="AF380" s="313"/>
      <c r="AG380" s="313"/>
      <c r="AH380" s="314"/>
      <c r="AI380" s="314"/>
      <c r="AJ380" s="313"/>
      <c r="AK380" s="313"/>
      <c r="AL380" s="313"/>
      <c r="AM380" s="313"/>
      <c r="AN380" s="313"/>
      <c r="AO380" s="313"/>
      <c r="AP380" s="313"/>
      <c r="AQ380" s="313"/>
      <c r="AR380" s="313"/>
      <c r="AS380" s="313"/>
      <c r="AT380" s="313"/>
      <c r="AU380" s="313"/>
      <c r="AV380" s="313"/>
      <c r="AW380" s="313"/>
      <c r="AX380" s="313"/>
      <c r="AY380" s="313"/>
      <c r="AZ380" s="313"/>
      <c r="BA380" s="313"/>
      <c r="BB380" s="313"/>
      <c r="BC380" s="313"/>
      <c r="BD380" s="313"/>
      <c r="BE380" s="313"/>
      <c r="BF380" s="313"/>
      <c r="BG380" s="313"/>
      <c r="BH380" s="313"/>
      <c r="BI380" s="313"/>
      <c r="BJ380" s="313"/>
      <c r="BK380" s="313"/>
      <c r="BL380" s="313"/>
      <c r="BM380" s="313"/>
      <c r="BN380" s="313"/>
      <c r="BO380" s="313"/>
      <c r="BP380" s="313"/>
      <c r="BQ380" s="313"/>
      <c r="BR380" s="313"/>
      <c r="BS380" s="313"/>
      <c r="BT380" s="313"/>
      <c r="BU380" s="313"/>
      <c r="BV380" s="313"/>
      <c r="BW380" s="313"/>
      <c r="BX380" s="313"/>
      <c r="BY380" s="313"/>
      <c r="BZ380" s="313"/>
      <c r="CA380" s="313"/>
      <c r="CB380" s="313"/>
    </row>
    <row r="381" spans="2:80" ht="18.75">
      <c r="B381" s="310"/>
      <c r="C381" s="310"/>
      <c r="D381" s="311"/>
      <c r="E381" s="311"/>
      <c r="F381" s="311"/>
      <c r="G381" s="311"/>
      <c r="H381" s="311"/>
      <c r="I381" s="311"/>
      <c r="J381" s="311"/>
      <c r="K381" s="311"/>
      <c r="L381" s="311"/>
      <c r="M381" s="311"/>
      <c r="N381" s="311"/>
      <c r="O381" s="311"/>
      <c r="P381" s="311"/>
      <c r="Q381" s="311"/>
      <c r="R381" s="312"/>
      <c r="S381" s="312"/>
      <c r="T381" s="312"/>
      <c r="U381" s="312"/>
      <c r="V381" s="312"/>
      <c r="W381" s="313"/>
      <c r="X381" s="313"/>
      <c r="Y381" s="313"/>
      <c r="Z381" s="313"/>
      <c r="AA381" s="313"/>
      <c r="AB381" s="313"/>
      <c r="AC381" s="313"/>
      <c r="AD381" s="313"/>
      <c r="AE381" s="313"/>
      <c r="AF381" s="313"/>
      <c r="AG381" s="313"/>
      <c r="AH381" s="314"/>
      <c r="AI381" s="314"/>
      <c r="AJ381" s="313"/>
      <c r="AK381" s="313"/>
      <c r="AL381" s="313"/>
      <c r="AM381" s="313"/>
      <c r="AN381" s="313"/>
      <c r="AO381" s="313"/>
      <c r="AP381" s="313"/>
      <c r="AQ381" s="313"/>
      <c r="AR381" s="313"/>
      <c r="AS381" s="313"/>
      <c r="AT381" s="313"/>
      <c r="AU381" s="313"/>
      <c r="AV381" s="313"/>
      <c r="AW381" s="313"/>
      <c r="AX381" s="313"/>
      <c r="AY381" s="313"/>
      <c r="AZ381" s="313"/>
      <c r="BA381" s="313"/>
      <c r="BB381" s="313"/>
      <c r="BC381" s="313"/>
      <c r="BD381" s="313"/>
      <c r="BE381" s="313"/>
      <c r="BF381" s="313"/>
      <c r="BG381" s="313"/>
      <c r="BH381" s="313"/>
      <c r="BI381" s="313"/>
      <c r="BJ381" s="313"/>
      <c r="BK381" s="313"/>
      <c r="BL381" s="313"/>
      <c r="BM381" s="313"/>
      <c r="BN381" s="313"/>
      <c r="BO381" s="313"/>
      <c r="BP381" s="313"/>
      <c r="BQ381" s="313"/>
      <c r="BR381" s="313"/>
      <c r="BS381" s="313"/>
      <c r="BT381" s="313"/>
      <c r="BU381" s="313"/>
      <c r="BV381" s="313"/>
      <c r="BW381" s="313"/>
      <c r="BX381" s="313"/>
      <c r="BY381" s="313"/>
      <c r="BZ381" s="313"/>
      <c r="CA381" s="313"/>
      <c r="CB381" s="313"/>
    </row>
    <row r="382" spans="2:80" ht="18.75">
      <c r="B382" s="310"/>
      <c r="C382" s="310"/>
      <c r="D382" s="311"/>
      <c r="E382" s="311"/>
      <c r="F382" s="311"/>
      <c r="G382" s="311"/>
      <c r="H382" s="311"/>
      <c r="I382" s="311"/>
      <c r="J382" s="311"/>
      <c r="K382" s="311"/>
      <c r="L382" s="311"/>
      <c r="M382" s="311"/>
      <c r="N382" s="311"/>
      <c r="O382" s="311"/>
      <c r="P382" s="311"/>
      <c r="Q382" s="311"/>
      <c r="R382" s="312"/>
      <c r="S382" s="312"/>
      <c r="T382" s="312"/>
      <c r="U382" s="312"/>
      <c r="V382" s="312"/>
      <c r="W382" s="313"/>
      <c r="X382" s="313"/>
      <c r="Y382" s="313"/>
      <c r="Z382" s="313"/>
      <c r="AA382" s="313"/>
      <c r="AB382" s="313"/>
      <c r="AC382" s="313"/>
      <c r="AD382" s="313"/>
      <c r="AE382" s="313"/>
      <c r="AF382" s="313"/>
      <c r="AG382" s="313"/>
      <c r="AH382" s="314"/>
      <c r="AI382" s="314"/>
      <c r="AJ382" s="313"/>
      <c r="AK382" s="313"/>
      <c r="AL382" s="313"/>
      <c r="AM382" s="313"/>
      <c r="AN382" s="313"/>
      <c r="AO382" s="313"/>
      <c r="AP382" s="313"/>
      <c r="AQ382" s="313"/>
      <c r="AR382" s="313"/>
      <c r="AS382" s="313"/>
      <c r="AT382" s="313"/>
      <c r="AU382" s="313"/>
      <c r="AV382" s="313"/>
      <c r="AW382" s="313"/>
      <c r="AX382" s="313"/>
      <c r="AY382" s="313"/>
      <c r="AZ382" s="313"/>
      <c r="BA382" s="313"/>
      <c r="BB382" s="313"/>
      <c r="BC382" s="313"/>
      <c r="BD382" s="313"/>
      <c r="BE382" s="313"/>
      <c r="BF382" s="313"/>
      <c r="BG382" s="313"/>
      <c r="BH382" s="313"/>
      <c r="BI382" s="313"/>
      <c r="BJ382" s="313"/>
      <c r="BK382" s="313"/>
      <c r="BL382" s="313"/>
      <c r="BM382" s="313"/>
      <c r="BN382" s="313"/>
      <c r="BO382" s="313"/>
      <c r="BP382" s="313"/>
      <c r="BQ382" s="313"/>
      <c r="BR382" s="313"/>
      <c r="BS382" s="313"/>
      <c r="BT382" s="313"/>
      <c r="BU382" s="313"/>
      <c r="BV382" s="313"/>
      <c r="BW382" s="313"/>
      <c r="BX382" s="313"/>
      <c r="BY382" s="313"/>
      <c r="BZ382" s="313"/>
      <c r="CA382" s="313"/>
      <c r="CB382" s="313"/>
    </row>
    <row r="383" spans="2:80" ht="18.75">
      <c r="B383" s="310"/>
      <c r="C383" s="310"/>
      <c r="D383" s="311"/>
      <c r="E383" s="311"/>
      <c r="F383" s="311"/>
      <c r="G383" s="311"/>
      <c r="H383" s="311"/>
      <c r="I383" s="311"/>
      <c r="J383" s="311"/>
      <c r="K383" s="311"/>
      <c r="L383" s="311"/>
      <c r="M383" s="311"/>
      <c r="N383" s="311"/>
      <c r="O383" s="311"/>
      <c r="P383" s="311"/>
      <c r="Q383" s="311"/>
      <c r="R383" s="312"/>
      <c r="S383" s="312"/>
      <c r="T383" s="312"/>
      <c r="U383" s="312"/>
      <c r="V383" s="312"/>
      <c r="W383" s="313"/>
      <c r="X383" s="313"/>
      <c r="Y383" s="313"/>
      <c r="Z383" s="313"/>
      <c r="AA383" s="313"/>
      <c r="AB383" s="313"/>
      <c r="AC383" s="313"/>
      <c r="AD383" s="313"/>
      <c r="AE383" s="313"/>
      <c r="AF383" s="313"/>
      <c r="AG383" s="313"/>
      <c r="AH383" s="314"/>
      <c r="AI383" s="314"/>
      <c r="AJ383" s="313"/>
      <c r="AK383" s="313"/>
      <c r="AL383" s="313"/>
      <c r="AM383" s="313"/>
      <c r="AN383" s="313"/>
      <c r="AO383" s="313"/>
      <c r="AP383" s="313"/>
      <c r="AQ383" s="313"/>
      <c r="AR383" s="313"/>
      <c r="AS383" s="313"/>
      <c r="AT383" s="313"/>
      <c r="AU383" s="313"/>
      <c r="AV383" s="313"/>
      <c r="AW383" s="313"/>
      <c r="AX383" s="313"/>
      <c r="AY383" s="313"/>
      <c r="AZ383" s="313"/>
      <c r="BA383" s="313"/>
      <c r="BB383" s="313"/>
      <c r="BC383" s="313"/>
      <c r="BD383" s="313"/>
      <c r="BE383" s="313"/>
      <c r="BF383" s="313"/>
      <c r="BG383" s="313"/>
      <c r="BH383" s="313"/>
      <c r="BI383" s="313"/>
      <c r="BJ383" s="313"/>
      <c r="BK383" s="313"/>
      <c r="BL383" s="313"/>
      <c r="BM383" s="313"/>
      <c r="BN383" s="313"/>
      <c r="BO383" s="313"/>
      <c r="BP383" s="313"/>
      <c r="BQ383" s="313"/>
      <c r="BR383" s="313"/>
      <c r="BS383" s="313"/>
      <c r="BT383" s="313"/>
      <c r="BU383" s="313"/>
      <c r="BV383" s="313"/>
      <c r="BW383" s="313"/>
      <c r="BX383" s="313"/>
      <c r="BY383" s="313"/>
      <c r="BZ383" s="313"/>
      <c r="CA383" s="313"/>
      <c r="CB383" s="313"/>
    </row>
    <row r="384" spans="2:80" ht="18.75">
      <c r="B384" s="310"/>
      <c r="C384" s="310"/>
      <c r="D384" s="311"/>
      <c r="E384" s="311"/>
      <c r="F384" s="311"/>
      <c r="G384" s="311"/>
      <c r="H384" s="311"/>
      <c r="I384" s="311"/>
      <c r="J384" s="311"/>
      <c r="K384" s="311"/>
      <c r="L384" s="311"/>
      <c r="M384" s="311"/>
      <c r="N384" s="311"/>
      <c r="O384" s="311"/>
      <c r="P384" s="311"/>
      <c r="Q384" s="311"/>
      <c r="R384" s="312"/>
      <c r="S384" s="312"/>
      <c r="T384" s="312"/>
      <c r="U384" s="312"/>
      <c r="V384" s="312"/>
      <c r="W384" s="313"/>
      <c r="X384" s="313"/>
      <c r="Y384" s="313"/>
      <c r="Z384" s="313"/>
      <c r="AA384" s="313"/>
      <c r="AB384" s="313"/>
      <c r="AC384" s="313"/>
      <c r="AD384" s="313"/>
      <c r="AE384" s="313"/>
      <c r="AF384" s="313"/>
      <c r="AG384" s="313"/>
      <c r="AH384" s="314"/>
      <c r="AI384" s="314"/>
      <c r="AJ384" s="313"/>
      <c r="AK384" s="313"/>
      <c r="AL384" s="313"/>
      <c r="AM384" s="313"/>
      <c r="AN384" s="313"/>
      <c r="AO384" s="313"/>
      <c r="AP384" s="313"/>
      <c r="AQ384" s="313"/>
      <c r="AR384" s="313"/>
      <c r="AS384" s="313"/>
      <c r="AT384" s="313"/>
      <c r="AU384" s="313"/>
      <c r="AV384" s="313"/>
      <c r="AW384" s="313"/>
      <c r="AX384" s="313"/>
      <c r="AY384" s="313"/>
      <c r="AZ384" s="313"/>
      <c r="BA384" s="313"/>
      <c r="BB384" s="313"/>
      <c r="BC384" s="313"/>
      <c r="BD384" s="313"/>
      <c r="BE384" s="313"/>
      <c r="BF384" s="313"/>
      <c r="BG384" s="313"/>
      <c r="BH384" s="313"/>
      <c r="BI384" s="313"/>
      <c r="BJ384" s="313"/>
      <c r="BK384" s="313"/>
      <c r="BL384" s="313"/>
      <c r="BM384" s="313"/>
      <c r="BN384" s="313"/>
      <c r="BO384" s="313"/>
      <c r="BP384" s="313"/>
      <c r="BQ384" s="313"/>
      <c r="BR384" s="313"/>
      <c r="BS384" s="313"/>
      <c r="BT384" s="313"/>
      <c r="BU384" s="313"/>
      <c r="BV384" s="313"/>
      <c r="BW384" s="313"/>
      <c r="BX384" s="313"/>
      <c r="BY384" s="313"/>
      <c r="BZ384" s="313"/>
      <c r="CA384" s="313"/>
      <c r="CB384" s="313"/>
    </row>
    <row r="385" spans="2:80" ht="18.75">
      <c r="B385" s="310"/>
      <c r="C385" s="310"/>
      <c r="D385" s="311"/>
      <c r="E385" s="311"/>
      <c r="F385" s="311"/>
      <c r="G385" s="311"/>
      <c r="H385" s="311"/>
      <c r="I385" s="311"/>
      <c r="J385" s="311"/>
      <c r="K385" s="311"/>
      <c r="L385" s="311"/>
      <c r="M385" s="311"/>
      <c r="N385" s="311"/>
      <c r="O385" s="311"/>
      <c r="P385" s="311"/>
      <c r="Q385" s="311"/>
      <c r="R385" s="312"/>
      <c r="S385" s="312"/>
      <c r="T385" s="312"/>
      <c r="U385" s="312"/>
      <c r="V385" s="312"/>
      <c r="W385" s="313"/>
      <c r="X385" s="313"/>
      <c r="Y385" s="313"/>
      <c r="Z385" s="313"/>
      <c r="AA385" s="313"/>
      <c r="AB385" s="313"/>
      <c r="AC385" s="313"/>
      <c r="AD385" s="313"/>
      <c r="AE385" s="313"/>
      <c r="AF385" s="313"/>
      <c r="AG385" s="313"/>
      <c r="AH385" s="314"/>
      <c r="AI385" s="314"/>
      <c r="AJ385" s="313"/>
      <c r="AK385" s="313"/>
      <c r="AL385" s="313"/>
      <c r="AM385" s="313"/>
      <c r="AN385" s="313"/>
      <c r="AO385" s="313"/>
      <c r="AP385" s="313"/>
      <c r="AQ385" s="313"/>
      <c r="AR385" s="313"/>
      <c r="AS385" s="313"/>
      <c r="AT385" s="313"/>
      <c r="AU385" s="313"/>
      <c r="AV385" s="313"/>
      <c r="AW385" s="313"/>
      <c r="AX385" s="313"/>
      <c r="AY385" s="313"/>
      <c r="AZ385" s="313"/>
      <c r="BA385" s="313"/>
      <c r="BB385" s="313"/>
      <c r="BC385" s="313"/>
      <c r="BD385" s="313"/>
      <c r="BE385" s="313"/>
      <c r="BF385" s="313"/>
      <c r="BG385" s="313"/>
      <c r="BH385" s="313"/>
      <c r="BI385" s="313"/>
      <c r="BJ385" s="313"/>
      <c r="BK385" s="313"/>
      <c r="BL385" s="313"/>
      <c r="BM385" s="313"/>
      <c r="BN385" s="313"/>
      <c r="BO385" s="313"/>
      <c r="BP385" s="313"/>
      <c r="BQ385" s="313"/>
      <c r="BR385" s="313"/>
      <c r="BS385" s="313"/>
      <c r="BT385" s="313"/>
      <c r="BU385" s="313"/>
      <c r="BV385" s="313"/>
      <c r="BW385" s="313"/>
      <c r="BX385" s="313"/>
      <c r="BY385" s="313"/>
      <c r="BZ385" s="313"/>
      <c r="CA385" s="313"/>
      <c r="CB385" s="313"/>
    </row>
    <row r="386" spans="2:80" ht="18.75">
      <c r="B386" s="310"/>
      <c r="C386" s="310"/>
      <c r="D386" s="311"/>
      <c r="E386" s="311"/>
      <c r="F386" s="311"/>
      <c r="G386" s="311"/>
      <c r="H386" s="311"/>
      <c r="I386" s="311"/>
      <c r="J386" s="311"/>
      <c r="K386" s="311"/>
      <c r="L386" s="311"/>
      <c r="M386" s="311"/>
      <c r="N386" s="311"/>
      <c r="O386" s="311"/>
      <c r="P386" s="311"/>
      <c r="Q386" s="311"/>
      <c r="R386" s="312"/>
      <c r="S386" s="312"/>
      <c r="T386" s="312"/>
      <c r="U386" s="312"/>
      <c r="V386" s="312"/>
      <c r="W386" s="313"/>
      <c r="X386" s="313"/>
      <c r="Y386" s="313"/>
      <c r="Z386" s="313"/>
      <c r="AA386" s="313"/>
      <c r="AB386" s="313"/>
      <c r="AC386" s="313"/>
      <c r="AD386" s="313"/>
      <c r="AE386" s="313"/>
      <c r="AF386" s="313"/>
      <c r="AG386" s="313"/>
      <c r="AH386" s="314"/>
      <c r="AI386" s="314"/>
      <c r="AJ386" s="313"/>
      <c r="AK386" s="313"/>
      <c r="AL386" s="313"/>
      <c r="AM386" s="313"/>
      <c r="AN386" s="313"/>
      <c r="AO386" s="313"/>
      <c r="AP386" s="313"/>
      <c r="AQ386" s="313"/>
      <c r="AR386" s="313"/>
      <c r="AS386" s="313"/>
      <c r="AT386" s="313"/>
      <c r="AU386" s="313"/>
      <c r="AV386" s="313"/>
      <c r="AW386" s="313"/>
      <c r="AX386" s="313"/>
      <c r="AY386" s="313"/>
      <c r="AZ386" s="313"/>
      <c r="BA386" s="313"/>
      <c r="BB386" s="313"/>
      <c r="BC386" s="313"/>
      <c r="BD386" s="313"/>
      <c r="BE386" s="313"/>
      <c r="BF386" s="313"/>
      <c r="BG386" s="313"/>
      <c r="BH386" s="313"/>
      <c r="BI386" s="313"/>
      <c r="BJ386" s="313"/>
      <c r="BK386" s="313"/>
      <c r="BL386" s="313"/>
      <c r="BM386" s="313"/>
      <c r="BN386" s="313"/>
      <c r="BO386" s="313"/>
      <c r="BP386" s="313"/>
      <c r="BQ386" s="313"/>
      <c r="BR386" s="313"/>
      <c r="BS386" s="313"/>
      <c r="BT386" s="313"/>
      <c r="BU386" s="313"/>
      <c r="BV386" s="313"/>
      <c r="BW386" s="313"/>
      <c r="BX386" s="313"/>
      <c r="BY386" s="313"/>
      <c r="BZ386" s="313"/>
      <c r="CA386" s="313"/>
      <c r="CB386" s="313"/>
    </row>
    <row r="387" spans="2:80" ht="18.75">
      <c r="B387" s="310"/>
      <c r="C387" s="310"/>
      <c r="D387" s="311"/>
      <c r="E387" s="311"/>
      <c r="F387" s="311"/>
      <c r="G387" s="311"/>
      <c r="H387" s="311"/>
      <c r="I387" s="311"/>
      <c r="J387" s="311"/>
      <c r="K387" s="311"/>
      <c r="L387" s="311"/>
      <c r="M387" s="311"/>
      <c r="N387" s="311"/>
      <c r="O387" s="311"/>
      <c r="P387" s="311"/>
      <c r="Q387" s="311"/>
      <c r="R387" s="312"/>
      <c r="S387" s="312"/>
      <c r="T387" s="312"/>
      <c r="U387" s="312"/>
      <c r="V387" s="312"/>
      <c r="W387" s="313"/>
      <c r="X387" s="313"/>
      <c r="Y387" s="313"/>
      <c r="Z387" s="313"/>
      <c r="AA387" s="313"/>
      <c r="AB387" s="313"/>
      <c r="AC387" s="313"/>
      <c r="AD387" s="313"/>
      <c r="AE387" s="313"/>
      <c r="AF387" s="313"/>
      <c r="AG387" s="313"/>
      <c r="AH387" s="314"/>
      <c r="AI387" s="314"/>
      <c r="AJ387" s="313"/>
      <c r="AK387" s="313"/>
      <c r="AL387" s="313"/>
      <c r="AM387" s="313"/>
      <c r="AN387" s="313"/>
      <c r="AO387" s="313"/>
      <c r="AP387" s="313"/>
      <c r="AQ387" s="313"/>
      <c r="AR387" s="313"/>
      <c r="AS387" s="313"/>
      <c r="AT387" s="313"/>
      <c r="AU387" s="313"/>
      <c r="AV387" s="313"/>
      <c r="AW387" s="313"/>
      <c r="AX387" s="313"/>
      <c r="AY387" s="313"/>
      <c r="AZ387" s="313"/>
      <c r="BA387" s="313"/>
      <c r="BB387" s="313"/>
      <c r="BC387" s="313"/>
      <c r="BD387" s="313"/>
      <c r="BE387" s="313"/>
      <c r="BF387" s="313"/>
      <c r="BG387" s="313"/>
      <c r="BH387" s="313"/>
      <c r="BI387" s="313"/>
      <c r="BJ387" s="313"/>
      <c r="BK387" s="313"/>
      <c r="BL387" s="313"/>
      <c r="BM387" s="313"/>
      <c r="BN387" s="313"/>
      <c r="BO387" s="313"/>
      <c r="BP387" s="313"/>
      <c r="BQ387" s="313"/>
      <c r="BR387" s="313"/>
      <c r="BS387" s="313"/>
      <c r="BT387" s="313"/>
      <c r="BU387" s="313"/>
      <c r="BV387" s="313"/>
      <c r="BW387" s="313"/>
      <c r="BX387" s="313"/>
      <c r="BY387" s="313"/>
      <c r="BZ387" s="313"/>
      <c r="CA387" s="313"/>
      <c r="CB387" s="313"/>
    </row>
    <row r="388" spans="2:80" ht="18.75">
      <c r="B388" s="310"/>
      <c r="C388" s="310"/>
      <c r="D388" s="311"/>
      <c r="E388" s="311"/>
      <c r="F388" s="311"/>
      <c r="G388" s="311"/>
      <c r="H388" s="311"/>
      <c r="I388" s="311"/>
      <c r="J388" s="311"/>
      <c r="K388" s="311"/>
      <c r="L388" s="311"/>
      <c r="M388" s="311"/>
      <c r="N388" s="311"/>
      <c r="O388" s="311"/>
      <c r="P388" s="311"/>
      <c r="Q388" s="311"/>
      <c r="R388" s="312"/>
      <c r="S388" s="312"/>
      <c r="T388" s="312"/>
      <c r="U388" s="312"/>
      <c r="V388" s="312"/>
      <c r="W388" s="313"/>
      <c r="X388" s="313"/>
      <c r="Y388" s="313"/>
      <c r="Z388" s="313"/>
      <c r="AA388" s="313"/>
      <c r="AB388" s="313"/>
      <c r="AC388" s="313"/>
      <c r="AD388" s="313"/>
      <c r="AE388" s="313"/>
      <c r="AF388" s="313"/>
      <c r="AG388" s="313"/>
      <c r="AH388" s="314"/>
      <c r="AI388" s="314"/>
      <c r="AJ388" s="313"/>
      <c r="AK388" s="313"/>
      <c r="AL388" s="313"/>
      <c r="AM388" s="313"/>
      <c r="AN388" s="313"/>
      <c r="AO388" s="313"/>
      <c r="AP388" s="313"/>
      <c r="AQ388" s="313"/>
      <c r="AR388" s="313"/>
      <c r="AS388" s="313"/>
      <c r="AT388" s="313"/>
      <c r="AU388" s="313"/>
      <c r="AV388" s="313"/>
      <c r="AW388" s="313"/>
      <c r="AX388" s="313"/>
      <c r="AY388" s="313"/>
      <c r="AZ388" s="313"/>
      <c r="BA388" s="313"/>
      <c r="BB388" s="313"/>
      <c r="BC388" s="313"/>
      <c r="BD388" s="313"/>
      <c r="BE388" s="313"/>
      <c r="BF388" s="313"/>
      <c r="BG388" s="313"/>
      <c r="BH388" s="313"/>
      <c r="BI388" s="313"/>
      <c r="BJ388" s="313"/>
      <c r="BK388" s="313"/>
      <c r="BL388" s="313"/>
      <c r="BM388" s="313"/>
      <c r="BN388" s="313"/>
      <c r="BO388" s="313"/>
      <c r="BP388" s="313"/>
      <c r="BQ388" s="313"/>
      <c r="BR388" s="313"/>
      <c r="BS388" s="313"/>
      <c r="BT388" s="313"/>
      <c r="BU388" s="313"/>
      <c r="BV388" s="313"/>
      <c r="BW388" s="313"/>
      <c r="BX388" s="313"/>
      <c r="BY388" s="313"/>
      <c r="BZ388" s="313"/>
      <c r="CA388" s="313"/>
      <c r="CB388" s="313"/>
    </row>
    <row r="389" spans="2:80" ht="18.75">
      <c r="B389" s="310"/>
      <c r="C389" s="310"/>
      <c r="D389" s="311"/>
      <c r="E389" s="311"/>
      <c r="F389" s="311"/>
      <c r="G389" s="311"/>
      <c r="H389" s="311"/>
      <c r="I389" s="311"/>
      <c r="J389" s="311"/>
      <c r="K389" s="311"/>
      <c r="L389" s="311"/>
      <c r="M389" s="311"/>
      <c r="N389" s="311"/>
      <c r="O389" s="311"/>
      <c r="P389" s="311"/>
      <c r="Q389" s="311"/>
      <c r="R389" s="312"/>
      <c r="S389" s="312"/>
      <c r="T389" s="312"/>
      <c r="U389" s="312"/>
      <c r="V389" s="312"/>
      <c r="W389" s="313"/>
      <c r="X389" s="313"/>
      <c r="Y389" s="313"/>
      <c r="Z389" s="313"/>
      <c r="AA389" s="313"/>
      <c r="AB389" s="313"/>
      <c r="AC389" s="313"/>
      <c r="AD389" s="313"/>
      <c r="AE389" s="313"/>
      <c r="AF389" s="313"/>
      <c r="AG389" s="313"/>
      <c r="AH389" s="314"/>
      <c r="AI389" s="314"/>
      <c r="AJ389" s="313"/>
      <c r="AK389" s="313"/>
      <c r="AL389" s="313"/>
      <c r="AM389" s="313"/>
      <c r="AN389" s="313"/>
      <c r="AO389" s="313"/>
      <c r="AP389" s="313"/>
      <c r="AQ389" s="313"/>
      <c r="AR389" s="313"/>
      <c r="AS389" s="313"/>
      <c r="AT389" s="313"/>
      <c r="AU389" s="313"/>
      <c r="AV389" s="313"/>
      <c r="AW389" s="313"/>
      <c r="AX389" s="313"/>
      <c r="AY389" s="313"/>
      <c r="AZ389" s="313"/>
      <c r="BA389" s="313"/>
      <c r="BB389" s="313"/>
      <c r="BC389" s="313"/>
      <c r="BD389" s="313"/>
      <c r="BE389" s="313"/>
      <c r="BF389" s="313"/>
      <c r="BG389" s="313"/>
      <c r="BH389" s="313"/>
      <c r="BI389" s="313"/>
      <c r="BJ389" s="313"/>
      <c r="BK389" s="313"/>
      <c r="BL389" s="313"/>
      <c r="BM389" s="313"/>
      <c r="BN389" s="313"/>
      <c r="BO389" s="313"/>
      <c r="BP389" s="313"/>
      <c r="BQ389" s="313"/>
      <c r="BR389" s="313"/>
      <c r="BS389" s="313"/>
      <c r="BT389" s="313"/>
      <c r="BU389" s="313"/>
      <c r="BV389" s="313"/>
      <c r="BW389" s="313"/>
      <c r="BX389" s="313"/>
      <c r="BY389" s="313"/>
      <c r="BZ389" s="313"/>
      <c r="CA389" s="313"/>
      <c r="CB389" s="313"/>
    </row>
    <row r="390" spans="2:80" ht="18.75">
      <c r="B390" s="310"/>
      <c r="C390" s="310"/>
      <c r="D390" s="311"/>
      <c r="E390" s="311"/>
      <c r="F390" s="311"/>
      <c r="G390" s="311"/>
      <c r="H390" s="311"/>
      <c r="I390" s="311"/>
      <c r="J390" s="311"/>
      <c r="K390" s="311"/>
      <c r="L390" s="311"/>
      <c r="M390" s="311"/>
      <c r="N390" s="311"/>
      <c r="O390" s="311"/>
      <c r="P390" s="311"/>
      <c r="Q390" s="311"/>
      <c r="R390" s="312"/>
      <c r="S390" s="312"/>
      <c r="T390" s="312"/>
      <c r="U390" s="312"/>
      <c r="V390" s="312"/>
      <c r="W390" s="313"/>
      <c r="X390" s="313"/>
      <c r="Y390" s="313"/>
      <c r="Z390" s="313"/>
      <c r="AA390" s="313"/>
      <c r="AB390" s="313"/>
      <c r="AC390" s="313"/>
      <c r="AD390" s="313"/>
      <c r="AE390" s="313"/>
      <c r="AF390" s="313"/>
      <c r="AG390" s="313"/>
      <c r="AH390" s="314"/>
      <c r="AI390" s="314"/>
      <c r="AJ390" s="313"/>
      <c r="AK390" s="313"/>
      <c r="AL390" s="313"/>
      <c r="AM390" s="313"/>
      <c r="AN390" s="313"/>
      <c r="AO390" s="313"/>
      <c r="AP390" s="313"/>
      <c r="AQ390" s="313"/>
      <c r="AR390" s="313"/>
      <c r="AS390" s="313"/>
      <c r="AT390" s="313"/>
      <c r="AU390" s="313"/>
      <c r="AV390" s="313"/>
      <c r="AW390" s="313"/>
      <c r="AX390" s="313"/>
      <c r="AY390" s="313"/>
      <c r="AZ390" s="313"/>
      <c r="BA390" s="313"/>
      <c r="BB390" s="313"/>
      <c r="BC390" s="313"/>
      <c r="BD390" s="313"/>
      <c r="BE390" s="313"/>
      <c r="BF390" s="313"/>
      <c r="BG390" s="313"/>
      <c r="BH390" s="313"/>
      <c r="BI390" s="313"/>
      <c r="BJ390" s="313"/>
      <c r="BK390" s="313"/>
      <c r="BL390" s="313"/>
      <c r="BM390" s="313"/>
      <c r="BN390" s="313"/>
      <c r="BO390" s="313"/>
      <c r="BP390" s="313"/>
      <c r="BQ390" s="313"/>
      <c r="BR390" s="313"/>
      <c r="BS390" s="313"/>
      <c r="BT390" s="313"/>
      <c r="BU390" s="313"/>
      <c r="BV390" s="313"/>
      <c r="BW390" s="313"/>
      <c r="BX390" s="313"/>
      <c r="BY390" s="313"/>
      <c r="BZ390" s="313"/>
      <c r="CA390" s="313"/>
      <c r="CB390" s="313"/>
    </row>
    <row r="391" spans="2:80" ht="18.75">
      <c r="B391" s="310"/>
      <c r="C391" s="310"/>
      <c r="D391" s="311"/>
      <c r="E391" s="311"/>
      <c r="F391" s="311"/>
      <c r="G391" s="311"/>
      <c r="H391" s="311"/>
      <c r="I391" s="311"/>
      <c r="J391" s="311"/>
      <c r="K391" s="311"/>
      <c r="L391" s="311"/>
      <c r="M391" s="311"/>
      <c r="N391" s="311"/>
      <c r="O391" s="311"/>
      <c r="P391" s="311"/>
      <c r="Q391" s="311"/>
      <c r="R391" s="312"/>
      <c r="S391" s="312"/>
      <c r="T391" s="312"/>
      <c r="U391" s="312"/>
      <c r="V391" s="312"/>
      <c r="W391" s="313"/>
      <c r="X391" s="313"/>
      <c r="Y391" s="313"/>
      <c r="Z391" s="313"/>
      <c r="AA391" s="313"/>
      <c r="AB391" s="313"/>
      <c r="AC391" s="313"/>
      <c r="AD391" s="313"/>
      <c r="AE391" s="313"/>
      <c r="AF391" s="313"/>
      <c r="AG391" s="313"/>
      <c r="AH391" s="314"/>
      <c r="AI391" s="314"/>
      <c r="AJ391" s="313"/>
      <c r="AK391" s="313"/>
      <c r="AL391" s="313"/>
      <c r="AM391" s="313"/>
      <c r="AN391" s="313"/>
      <c r="AO391" s="313"/>
      <c r="AP391" s="313"/>
      <c r="AQ391" s="313"/>
      <c r="AR391" s="313"/>
      <c r="AS391" s="313"/>
      <c r="AT391" s="313"/>
      <c r="AU391" s="313"/>
      <c r="AV391" s="313"/>
      <c r="AW391" s="313"/>
      <c r="AX391" s="313"/>
      <c r="AY391" s="313"/>
      <c r="AZ391" s="313"/>
      <c r="BA391" s="313"/>
      <c r="BB391" s="313"/>
      <c r="BC391" s="313"/>
      <c r="BD391" s="313"/>
      <c r="BE391" s="313"/>
      <c r="BF391" s="313"/>
      <c r="BG391" s="313"/>
      <c r="BH391" s="313"/>
      <c r="BI391" s="313"/>
      <c r="BJ391" s="313"/>
      <c r="BK391" s="313"/>
      <c r="BL391" s="313"/>
      <c r="BM391" s="313"/>
      <c r="BN391" s="313"/>
      <c r="BO391" s="313"/>
      <c r="BP391" s="313"/>
      <c r="BQ391" s="313"/>
      <c r="BR391" s="313"/>
      <c r="BS391" s="313"/>
      <c r="BT391" s="313"/>
      <c r="BU391" s="313"/>
      <c r="BV391" s="313"/>
      <c r="BW391" s="313"/>
      <c r="BX391" s="313"/>
      <c r="BY391" s="313"/>
      <c r="BZ391" s="313"/>
      <c r="CA391" s="313"/>
      <c r="CB391" s="313"/>
    </row>
    <row r="392" spans="2:99" ht="18.75">
      <c r="B392" s="310"/>
      <c r="C392" s="310"/>
      <c r="D392" s="311"/>
      <c r="E392" s="311"/>
      <c r="F392" s="311"/>
      <c r="G392" s="311"/>
      <c r="H392" s="311"/>
      <c r="I392" s="311"/>
      <c r="J392" s="311"/>
      <c r="K392" s="311"/>
      <c r="L392" s="311"/>
      <c r="M392" s="311"/>
      <c r="N392" s="311"/>
      <c r="O392" s="311"/>
      <c r="P392" s="311"/>
      <c r="Q392" s="311"/>
      <c r="R392" s="312"/>
      <c r="S392" s="312"/>
      <c r="T392" s="312"/>
      <c r="U392" s="312"/>
      <c r="V392" s="312"/>
      <c r="W392" s="313"/>
      <c r="X392" s="313"/>
      <c r="Y392" s="313"/>
      <c r="Z392" s="313"/>
      <c r="AA392" s="313"/>
      <c r="AB392" s="313"/>
      <c r="AC392" s="313"/>
      <c r="AD392" s="313"/>
      <c r="AE392" s="313"/>
      <c r="AF392" s="313"/>
      <c r="AG392" s="313"/>
      <c r="AH392" s="314"/>
      <c r="AI392" s="314"/>
      <c r="AJ392" s="313"/>
      <c r="AK392" s="313"/>
      <c r="AL392" s="313"/>
      <c r="AM392" s="313"/>
      <c r="AN392" s="313"/>
      <c r="AO392" s="313"/>
      <c r="AP392" s="313"/>
      <c r="AQ392" s="313"/>
      <c r="AR392" s="313"/>
      <c r="AS392" s="313"/>
      <c r="AT392" s="313"/>
      <c r="AU392" s="313"/>
      <c r="AV392" s="313"/>
      <c r="AW392" s="313"/>
      <c r="AX392" s="313"/>
      <c r="AY392" s="313"/>
      <c r="AZ392" s="313"/>
      <c r="BA392" s="313"/>
      <c r="BB392" s="313"/>
      <c r="BC392" s="313"/>
      <c r="BD392" s="313"/>
      <c r="BE392" s="313"/>
      <c r="BF392" s="313"/>
      <c r="BG392" s="313"/>
      <c r="BH392" s="313"/>
      <c r="BI392" s="313"/>
      <c r="BJ392" s="313"/>
      <c r="BK392" s="313"/>
      <c r="BL392" s="313"/>
      <c r="BM392" s="313"/>
      <c r="BN392" s="313"/>
      <c r="BO392" s="313"/>
      <c r="BP392" s="313"/>
      <c r="BQ392" s="313"/>
      <c r="BR392" s="315"/>
      <c r="BS392" s="315"/>
      <c r="BT392" s="315"/>
      <c r="BU392" s="315"/>
      <c r="BV392" s="315"/>
      <c r="BW392" s="315"/>
      <c r="BX392" s="315"/>
      <c r="BY392" s="315"/>
      <c r="BZ392" s="315"/>
      <c r="CA392" s="315"/>
      <c r="CB392" s="315"/>
      <c r="CC392" s="316">
        <v>9</v>
      </c>
      <c r="CD392" s="316">
        <v>10</v>
      </c>
      <c r="CE392" s="316">
        <v>11</v>
      </c>
      <c r="CF392" s="316">
        <v>12</v>
      </c>
      <c r="CG392" s="316">
        <v>13</v>
      </c>
      <c r="CH392" s="316">
        <v>14</v>
      </c>
      <c r="CI392" s="316">
        <v>15</v>
      </c>
      <c r="CJ392" s="316">
        <v>16</v>
      </c>
      <c r="CK392" s="316">
        <v>17</v>
      </c>
      <c r="CL392" s="316">
        <v>18</v>
      </c>
      <c r="CM392" s="316"/>
      <c r="CN392" s="317">
        <v>19</v>
      </c>
      <c r="CO392" s="317">
        <v>20</v>
      </c>
      <c r="CP392" s="317">
        <v>21</v>
      </c>
      <c r="CQ392" s="317">
        <v>22</v>
      </c>
      <c r="CR392" s="317"/>
      <c r="CS392" s="317">
        <v>23</v>
      </c>
      <c r="CT392" s="317"/>
      <c r="CU392" s="317"/>
    </row>
  </sheetData>
  <sheetProtection selectLockedCells="1" selectUnlockedCells="1"/>
  <autoFilter ref="A9:DL10"/>
  <mergeCells count="137">
    <mergeCell ref="A1:DL1"/>
    <mergeCell ref="A2:A8"/>
    <mergeCell ref="B2:B8"/>
    <mergeCell ref="C2:C8"/>
    <mergeCell ref="D2:Z2"/>
    <mergeCell ref="AA2:CB2"/>
    <mergeCell ref="CC2:CL2"/>
    <mergeCell ref="CM2:DK2"/>
    <mergeCell ref="DL2:DL7"/>
    <mergeCell ref="D3:H3"/>
    <mergeCell ref="I3:S3"/>
    <mergeCell ref="T3:W3"/>
    <mergeCell ref="X3:Y3"/>
    <mergeCell ref="Z3:Z7"/>
    <mergeCell ref="AA3:AL4"/>
    <mergeCell ref="AM3:BA3"/>
    <mergeCell ref="BB3:BG4"/>
    <mergeCell ref="BH3:BJ4"/>
    <mergeCell ref="BK3:BQ4"/>
    <mergeCell ref="BR3:BU4"/>
    <mergeCell ref="BV3:CA4"/>
    <mergeCell ref="CB3:CB7"/>
    <mergeCell ref="CC3:CH4"/>
    <mergeCell ref="CI3:CK4"/>
    <mergeCell ref="CL3:CL7"/>
    <mergeCell ref="CM3:DA4"/>
    <mergeCell ref="DB3:DG4"/>
    <mergeCell ref="DH3:DJ4"/>
    <mergeCell ref="DK3:DK7"/>
    <mergeCell ref="D4:E4"/>
    <mergeCell ref="F4:F7"/>
    <mergeCell ref="G4:G5"/>
    <mergeCell ref="H4:H7"/>
    <mergeCell ref="I4:I7"/>
    <mergeCell ref="J4:J7"/>
    <mergeCell ref="K4:K7"/>
    <mergeCell ref="L4:L7"/>
    <mergeCell ref="M4:M7"/>
    <mergeCell ref="N4:N7"/>
    <mergeCell ref="O4:O7"/>
    <mergeCell ref="P4:P7"/>
    <mergeCell ref="Q4:Q7"/>
    <mergeCell ref="R4:R7"/>
    <mergeCell ref="S4:S7"/>
    <mergeCell ref="T4:T7"/>
    <mergeCell ref="U4:U7"/>
    <mergeCell ref="V4:V7"/>
    <mergeCell ref="W4:W7"/>
    <mergeCell ref="X4:X7"/>
    <mergeCell ref="Y4:Y7"/>
    <mergeCell ref="AM4:AN4"/>
    <mergeCell ref="AO4:BA4"/>
    <mergeCell ref="D5:D8"/>
    <mergeCell ref="E5:E8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C5:CC7"/>
    <mergeCell ref="CD5:CD7"/>
    <mergeCell ref="CE5:CE7"/>
    <mergeCell ref="CF5:CF7"/>
    <mergeCell ref="CG5:CG7"/>
    <mergeCell ref="CH5:CH7"/>
    <mergeCell ref="CJ5:CJ7"/>
    <mergeCell ref="CK5:CK7"/>
    <mergeCell ref="CM5:CM7"/>
    <mergeCell ref="CN5:CN7"/>
    <mergeCell ref="CO5:CO7"/>
    <mergeCell ref="CP5:CP7"/>
    <mergeCell ref="CQ5:CQ7"/>
    <mergeCell ref="CR5:CR7"/>
    <mergeCell ref="CS5:CS7"/>
    <mergeCell ref="CT5:CT7"/>
    <mergeCell ref="CU5:CU7"/>
    <mergeCell ref="CV5:CV7"/>
    <mergeCell ref="CW5:CW7"/>
    <mergeCell ref="CX5:CX7"/>
    <mergeCell ref="CY5:CY7"/>
    <mergeCell ref="CZ5:CZ7"/>
    <mergeCell ref="DA5:DA7"/>
    <mergeCell ref="DB5:DB7"/>
    <mergeCell ref="DC5:DC7"/>
    <mergeCell ref="DD5:DD7"/>
    <mergeCell ref="DE5:DE7"/>
    <mergeCell ref="DF5:DF7"/>
    <mergeCell ref="DG5:DG7"/>
    <mergeCell ref="DI5:DI7"/>
    <mergeCell ref="DJ5:DJ7"/>
  </mergeCells>
  <printOptions horizontalCentered="1" verticalCentered="1"/>
  <pageMargins left="0" right="0" top="0" bottom="0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/>
  <cp:lastPrinted>2017-02-15T09:50:22Z</cp:lastPrinted>
  <dcterms:created xsi:type="dcterms:W3CDTF">2013-04-01T10:19:01Z</dcterms:created>
  <dcterms:modified xsi:type="dcterms:W3CDTF">2017-02-17T02:27:42Z</dcterms:modified>
  <cp:category/>
  <cp:version/>
  <cp:contentType/>
  <cp:contentStatus/>
  <cp:revision>1</cp:revision>
</cp:coreProperties>
</file>